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193B00F-066A-47FB-A501-433B42967F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" sheetId="3" r:id="rId1"/>
    <sheet name="List1" sheetId="4" r:id="rId2"/>
  </sheets>
  <definedNames>
    <definedName name="_xlnm.Print_Area" localSheetId="0">'2025'!$A$1:$J$122</definedName>
  </definedNames>
  <calcPr calcId="181029"/>
</workbook>
</file>

<file path=xl/calcChain.xml><?xml version="1.0" encoding="utf-8"?>
<calcChain xmlns="http://schemas.openxmlformats.org/spreadsheetml/2006/main">
  <c r="H95" i="3" l="1"/>
  <c r="J59" i="3" l="1"/>
  <c r="J69" i="3" l="1"/>
  <c r="H89" i="3" l="1"/>
  <c r="J68" i="3"/>
  <c r="H102" i="3"/>
  <c r="H110" i="3" l="1"/>
  <c r="H48" i="3" l="1"/>
  <c r="I48" i="3" l="1"/>
  <c r="J48" i="3"/>
  <c r="H113" i="3" l="1"/>
  <c r="J18" i="3" s="1"/>
  <c r="H84" i="3"/>
  <c r="I71" i="3"/>
  <c r="H71" i="3"/>
  <c r="J39" i="3"/>
  <c r="I39" i="3"/>
  <c r="H39" i="3"/>
  <c r="J22" i="3"/>
  <c r="I22" i="3"/>
  <c r="H22" i="3"/>
  <c r="I18" i="3"/>
  <c r="H18" i="3"/>
  <c r="J60" i="3" l="1"/>
  <c r="J71" i="3"/>
  <c r="H60" i="3"/>
  <c r="H72" i="3" s="1"/>
  <c r="I60" i="3"/>
  <c r="I72" i="3" s="1"/>
  <c r="J72" i="3" l="1"/>
</calcChain>
</file>

<file path=xl/sharedStrings.xml><?xml version="1.0" encoding="utf-8"?>
<sst xmlns="http://schemas.openxmlformats.org/spreadsheetml/2006/main" count="171" uniqueCount="137">
  <si>
    <t>MŠ Rohožník</t>
  </si>
  <si>
    <t>(v Kč)</t>
  </si>
  <si>
    <t>MŠ Rohožník, IČO 63832372</t>
  </si>
  <si>
    <t>SU</t>
  </si>
  <si>
    <t>AU</t>
  </si>
  <si>
    <t>Od</t>
  </si>
  <si>
    <t>Pa</t>
  </si>
  <si>
    <t>UZ</t>
  </si>
  <si>
    <t>ORG</t>
  </si>
  <si>
    <t>xxx</t>
  </si>
  <si>
    <t>xx</t>
  </si>
  <si>
    <t>xxxxx</t>
  </si>
  <si>
    <t>xxxxxxxxxx</t>
  </si>
  <si>
    <t>Náklady</t>
  </si>
  <si>
    <t>knihy, učební pomůcky a tisk</t>
  </si>
  <si>
    <t>0310</t>
  </si>
  <si>
    <t>potraviny</t>
  </si>
  <si>
    <t>0320</t>
  </si>
  <si>
    <t>DDHM  (pod hranici)</t>
  </si>
  <si>
    <t>0330</t>
  </si>
  <si>
    <t>prádlo, oděv, obuv</t>
  </si>
  <si>
    <t>0340</t>
  </si>
  <si>
    <t>spotřeba materiálu (ostatní)</t>
  </si>
  <si>
    <t>Spotřeba materiálu celkem</t>
  </si>
  <si>
    <t>elektřina</t>
  </si>
  <si>
    <t>0300</t>
  </si>
  <si>
    <t>plyn</t>
  </si>
  <si>
    <t>voda</t>
  </si>
  <si>
    <t>Spotřeba energie celkem</t>
  </si>
  <si>
    <t>údržba a opravy</t>
  </si>
  <si>
    <t>0400</t>
  </si>
  <si>
    <t>cestovné</t>
  </si>
  <si>
    <t>školení a vzdělávání</t>
  </si>
  <si>
    <t>bankovní poplatky</t>
  </si>
  <si>
    <t>ostatní služby</t>
  </si>
  <si>
    <t>služby telek.a radiokom., inter.</t>
  </si>
  <si>
    <t>0342</t>
  </si>
  <si>
    <t>poštovné</t>
  </si>
  <si>
    <t>0341</t>
  </si>
  <si>
    <t>Ostatní služby celkem</t>
  </si>
  <si>
    <t>odpisy</t>
  </si>
  <si>
    <t>DDHM</t>
  </si>
  <si>
    <t>0500</t>
  </si>
  <si>
    <t>Náklady celkem</t>
  </si>
  <si>
    <t>Výnosy</t>
  </si>
  <si>
    <t>školné</t>
  </si>
  <si>
    <t>stravné</t>
  </si>
  <si>
    <t>úroky</t>
  </si>
  <si>
    <t>Výnosy celkem</t>
  </si>
  <si>
    <t>Výsledek hospodaření</t>
  </si>
  <si>
    <t>0360</t>
  </si>
  <si>
    <t>SW</t>
  </si>
  <si>
    <t>Mgr. I. Průšová</t>
  </si>
  <si>
    <t>léky, vybavení lékárničky</t>
  </si>
  <si>
    <t>VV materiál</t>
  </si>
  <si>
    <t>Opravy a udržování</t>
  </si>
  <si>
    <t>údržba zahrady</t>
  </si>
  <si>
    <t>pověřenec</t>
  </si>
  <si>
    <t>revize</t>
  </si>
  <si>
    <t>deratizace</t>
  </si>
  <si>
    <t>DDHM nad 3tis.</t>
  </si>
  <si>
    <t>BOZP</t>
  </si>
  <si>
    <t>Revize</t>
  </si>
  <si>
    <t>Materiál</t>
  </si>
  <si>
    <t>lékařské prohlídky</t>
  </si>
  <si>
    <t>materiál Vánoce</t>
  </si>
  <si>
    <t>kopírka</t>
  </si>
  <si>
    <t>čistící prostředky</t>
  </si>
  <si>
    <t>výtahy - servis</t>
  </si>
  <si>
    <t>odpad - komunální</t>
  </si>
  <si>
    <t>odpad - bioodpad</t>
  </si>
  <si>
    <t>Energie</t>
  </si>
  <si>
    <t>Technická kontrola nářadí a hřišť</t>
  </si>
  <si>
    <t>0365</t>
  </si>
  <si>
    <t>0362</t>
  </si>
  <si>
    <t>0351</t>
  </si>
  <si>
    <t>0352</t>
  </si>
  <si>
    <t>0346</t>
  </si>
  <si>
    <t>0380</t>
  </si>
  <si>
    <t>0390</t>
  </si>
  <si>
    <t>Zákonné sociální náklady celkem</t>
  </si>
  <si>
    <t>310</t>
  </si>
  <si>
    <t>300</t>
  </si>
  <si>
    <t>3xx</t>
  </si>
  <si>
    <t>materiál - hygienické potřeby</t>
  </si>
  <si>
    <t>dotace MŠMT platy, odvody</t>
  </si>
  <si>
    <t>elektrická energie</t>
  </si>
  <si>
    <t>Odvody MŠMT</t>
  </si>
  <si>
    <t>ONIV - MŠMT</t>
  </si>
  <si>
    <t xml:space="preserve">Vypracovala: </t>
  </si>
  <si>
    <t xml:space="preserve">Schválila: </t>
  </si>
  <si>
    <t>okna seřízení údržba</t>
  </si>
  <si>
    <t>ostatní</t>
  </si>
  <si>
    <t>dřevěné lavičky se stolkem na zahradu</t>
  </si>
  <si>
    <t>tonery</t>
  </si>
  <si>
    <t>Investice</t>
  </si>
  <si>
    <t>Ing. Hana Formánková</t>
  </si>
  <si>
    <t>zašupovací dveře mezi třídami</t>
  </si>
  <si>
    <t>nákup herních hracích prvků</t>
  </si>
  <si>
    <t>výměna myček</t>
  </si>
  <si>
    <t>remoska</t>
  </si>
  <si>
    <t>Platy - MŠMT</t>
  </si>
  <si>
    <t>FKSP 1% - MŠMT</t>
  </si>
  <si>
    <t>zpracování účetnictví</t>
  </si>
  <si>
    <t>zpracování mezd</t>
  </si>
  <si>
    <t>Návrh rozpočtu na rok 2026</t>
  </si>
  <si>
    <t>Schválený rozpočet 2025</t>
  </si>
  <si>
    <t>Předpoklad k 31.12.2025</t>
  </si>
  <si>
    <t>kompostér velký dřevěný</t>
  </si>
  <si>
    <t>dětská odrážedla</t>
  </si>
  <si>
    <t>oprava žaluzie, výměna</t>
  </si>
  <si>
    <t>rohože vstupní i venkovní</t>
  </si>
  <si>
    <t>výměna venkovního hracího prvku</t>
  </si>
  <si>
    <t>skluzavka o svahu zahrady</t>
  </si>
  <si>
    <t>MP - NEPEDAGOGOVÉ</t>
  </si>
  <si>
    <t>platy</t>
  </si>
  <si>
    <t>Celkem nepedagogové</t>
  </si>
  <si>
    <t>03xx</t>
  </si>
  <si>
    <t>Malování</t>
  </si>
  <si>
    <t>odvody</t>
  </si>
  <si>
    <t>Pojištění</t>
  </si>
  <si>
    <t>DNP</t>
  </si>
  <si>
    <t>0309</t>
  </si>
  <si>
    <t>provozní příspěvek platy, odvody, nepedag. + ONIV</t>
  </si>
  <si>
    <t>Ostatní výnosy z činnosti</t>
  </si>
  <si>
    <t>zákonné pojištění Kooperativa</t>
  </si>
  <si>
    <t>ONIV - pomůcky</t>
  </si>
  <si>
    <t>ONIV - školení</t>
  </si>
  <si>
    <t>provozní příspěvek</t>
  </si>
  <si>
    <t>V roce 2026 plánuje MŠ Rohožník investice v celkové výši cca 280.000,- Kč.</t>
  </si>
  <si>
    <t>odpisy ivnestiční transfer</t>
  </si>
  <si>
    <t>0900</t>
  </si>
  <si>
    <t>Výnosy vybran.místních vládních institucí z transf</t>
  </si>
  <si>
    <t>750</t>
  </si>
  <si>
    <t>Scválený rozpočet 2026 usnesením RMČ/96/1355/25 ze dne 9.12.2025</t>
  </si>
  <si>
    <t>dne:11.12.2025</t>
  </si>
  <si>
    <t>dne: 11.12.2025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</si>
</sst>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8"/>
      </bottom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thick">
        <color indexed="8"/>
      </left>
      <right style="thick">
        <color indexed="8"/>
      </right>
      <top style="medium">
        <color indexed="64"/>
      </top>
      <bottom/>
      <diagonal/>
    </border>
    <border>
      <left style="thick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3">
    <xf numFmtId="0" fontId="0" fillId="0" borderId="0" xfId="0"/>
    <xf numFmtId="0" fontId="2" fillId="0" borderId="0" xfId="1" applyFont="1"/>
    <xf numFmtId="4" fontId="4" fillId="0" borderId="5" xfId="1" applyNumberFormat="1" applyFont="1" applyBorder="1"/>
    <xf numFmtId="4" fontId="5" fillId="5" borderId="5" xfId="1" applyNumberFormat="1" applyFont="1" applyFill="1" applyBorder="1"/>
    <xf numFmtId="0" fontId="4" fillId="0" borderId="0" xfId="1" applyFont="1"/>
    <xf numFmtId="0" fontId="3" fillId="0" borderId="0" xfId="0" applyFont="1"/>
    <xf numFmtId="0" fontId="3" fillId="0" borderId="49" xfId="0" applyFont="1" applyBorder="1"/>
    <xf numFmtId="0" fontId="5" fillId="2" borderId="1" xfId="1" applyFont="1" applyFill="1" applyBorder="1" applyAlignment="1">
      <alignment horizontal="left"/>
    </xf>
    <xf numFmtId="0" fontId="5" fillId="2" borderId="2" xfId="1" applyFont="1" applyFill="1" applyBorder="1"/>
    <xf numFmtId="0" fontId="5" fillId="2" borderId="3" xfId="1" applyFont="1" applyFill="1" applyBorder="1"/>
    <xf numFmtId="0" fontId="5" fillId="2" borderId="4" xfId="1" applyFont="1" applyFill="1" applyBorder="1"/>
    <xf numFmtId="0" fontId="5" fillId="2" borderId="5" xfId="1" applyFont="1" applyFill="1" applyBorder="1"/>
    <xf numFmtId="0" fontId="4" fillId="2" borderId="8" xfId="1" applyFont="1" applyFill="1" applyBorder="1"/>
    <xf numFmtId="0" fontId="4" fillId="2" borderId="9" xfId="1" applyFont="1" applyFill="1" applyBorder="1"/>
    <xf numFmtId="0" fontId="4" fillId="2" borderId="10" xfId="1" applyFont="1" applyFill="1" applyBorder="1"/>
    <xf numFmtId="0" fontId="4" fillId="2" borderId="11" xfId="1" applyFont="1" applyFill="1" applyBorder="1"/>
    <xf numFmtId="0" fontId="4" fillId="2" borderId="12" xfId="1" applyFont="1" applyFill="1" applyBorder="1"/>
    <xf numFmtId="0" fontId="4" fillId="2" borderId="5" xfId="1" applyFont="1" applyFill="1" applyBorder="1"/>
    <xf numFmtId="0" fontId="7" fillId="2" borderId="12" xfId="1" applyFont="1" applyFill="1" applyBorder="1"/>
    <xf numFmtId="0" fontId="4" fillId="0" borderId="9" xfId="1" applyFont="1" applyBorder="1"/>
    <xf numFmtId="0" fontId="4" fillId="0" borderId="14" xfId="1" applyFont="1" applyBorder="1"/>
    <xf numFmtId="0" fontId="4" fillId="0" borderId="11" xfId="1" applyFont="1" applyBorder="1"/>
    <xf numFmtId="0" fontId="4" fillId="0" borderId="10" xfId="1" applyFont="1" applyBorder="1"/>
    <xf numFmtId="0" fontId="4" fillId="0" borderId="15" xfId="1" applyFont="1" applyBorder="1"/>
    <xf numFmtId="0" fontId="4" fillId="0" borderId="12" xfId="1" applyFont="1" applyBorder="1"/>
    <xf numFmtId="4" fontId="4" fillId="0" borderId="64" xfId="1" applyNumberFormat="1" applyFont="1" applyBorder="1"/>
    <xf numFmtId="0" fontId="4" fillId="2" borderId="16" xfId="1" applyFont="1" applyFill="1" applyBorder="1"/>
    <xf numFmtId="0" fontId="4" fillId="0" borderId="17" xfId="1" applyFont="1" applyBorder="1"/>
    <xf numFmtId="49" fontId="4" fillId="0" borderId="18" xfId="1" applyNumberFormat="1" applyFont="1" applyBorder="1"/>
    <xf numFmtId="0" fontId="4" fillId="0" borderId="19" xfId="1" applyFont="1" applyBorder="1"/>
    <xf numFmtId="0" fontId="4" fillId="0" borderId="20" xfId="1" applyFont="1" applyBorder="1"/>
    <xf numFmtId="0" fontId="4" fillId="0" borderId="21" xfId="1" applyFont="1" applyBorder="1"/>
    <xf numFmtId="0" fontId="4" fillId="0" borderId="16" xfId="1" applyFont="1" applyBorder="1"/>
    <xf numFmtId="0" fontId="4" fillId="2" borderId="23" xfId="1" applyFont="1" applyFill="1" applyBorder="1"/>
    <xf numFmtId="0" fontId="4" fillId="0" borderId="24" xfId="1" applyFont="1" applyBorder="1"/>
    <xf numFmtId="49" fontId="4" fillId="0" borderId="25" xfId="1" applyNumberFormat="1" applyFont="1" applyBorder="1"/>
    <xf numFmtId="0" fontId="4" fillId="0" borderId="26" xfId="1" applyFont="1" applyBorder="1"/>
    <xf numFmtId="0" fontId="4" fillId="0" borderId="27" xfId="1" applyFont="1" applyBorder="1"/>
    <xf numFmtId="0" fontId="4" fillId="0" borderId="28" xfId="1" applyFont="1" applyBorder="1"/>
    <xf numFmtId="0" fontId="4" fillId="0" borderId="23" xfId="1" applyFont="1" applyBorder="1"/>
    <xf numFmtId="0" fontId="4" fillId="2" borderId="32" xfId="1" applyFont="1" applyFill="1" applyBorder="1"/>
    <xf numFmtId="0" fontId="4" fillId="0" borderId="33" xfId="1" applyFont="1" applyBorder="1"/>
    <xf numFmtId="49" fontId="4" fillId="0" borderId="34" xfId="1" applyNumberFormat="1" applyFont="1" applyBorder="1"/>
    <xf numFmtId="0" fontId="4" fillId="0" borderId="35" xfId="1" applyFont="1" applyBorder="1"/>
    <xf numFmtId="0" fontId="4" fillId="0" borderId="36" xfId="1" applyFont="1" applyBorder="1"/>
    <xf numFmtId="0" fontId="4" fillId="0" borderId="37" xfId="1" applyFont="1" applyBorder="1"/>
    <xf numFmtId="0" fontId="4" fillId="0" borderId="32" xfId="1" applyFont="1" applyBorder="1"/>
    <xf numFmtId="0" fontId="4" fillId="2" borderId="38" xfId="1" applyFont="1" applyFill="1" applyBorder="1"/>
    <xf numFmtId="0" fontId="4" fillId="0" borderId="39" xfId="1" applyFont="1" applyBorder="1"/>
    <xf numFmtId="49" fontId="4" fillId="0" borderId="40" xfId="1" applyNumberFormat="1" applyFont="1" applyBorder="1"/>
    <xf numFmtId="0" fontId="4" fillId="0" borderId="41" xfId="1" applyFont="1" applyBorder="1"/>
    <xf numFmtId="0" fontId="4" fillId="0" borderId="42" xfId="1" applyFont="1" applyBorder="1"/>
    <xf numFmtId="0" fontId="4" fillId="0" borderId="43" xfId="1" applyFont="1" applyBorder="1"/>
    <xf numFmtId="0" fontId="4" fillId="0" borderId="38" xfId="1" applyFont="1" applyBorder="1"/>
    <xf numFmtId="0" fontId="4" fillId="0" borderId="47" xfId="1" applyFont="1" applyBorder="1"/>
    <xf numFmtId="0" fontId="4" fillId="0" borderId="48" xfId="1" applyFont="1" applyBorder="1"/>
    <xf numFmtId="0" fontId="4" fillId="0" borderId="29" xfId="1" applyFont="1" applyBorder="1"/>
    <xf numFmtId="0" fontId="4" fillId="2" borderId="51" xfId="1" applyFont="1" applyFill="1" applyBorder="1"/>
    <xf numFmtId="49" fontId="4" fillId="0" borderId="37" xfId="1" applyNumberFormat="1" applyFont="1" applyBorder="1"/>
    <xf numFmtId="49" fontId="4" fillId="0" borderId="28" xfId="1" applyNumberFormat="1" applyFont="1" applyBorder="1"/>
    <xf numFmtId="0" fontId="4" fillId="2" borderId="30" xfId="1" applyFont="1" applyFill="1" applyBorder="1"/>
    <xf numFmtId="0" fontId="4" fillId="2" borderId="49" xfId="1" applyFont="1" applyFill="1" applyBorder="1"/>
    <xf numFmtId="49" fontId="4" fillId="0" borderId="0" xfId="1" applyNumberFormat="1" applyFont="1"/>
    <xf numFmtId="3" fontId="4" fillId="0" borderId="26" xfId="1" applyNumberFormat="1" applyFont="1" applyBorder="1"/>
    <xf numFmtId="0" fontId="4" fillId="0" borderId="57" xfId="1" applyFont="1" applyBorder="1"/>
    <xf numFmtId="0" fontId="4" fillId="0" borderId="44" xfId="1" applyFont="1" applyBorder="1"/>
    <xf numFmtId="0" fontId="7" fillId="4" borderId="12" xfId="1" applyFont="1" applyFill="1" applyBorder="1"/>
    <xf numFmtId="0" fontId="5" fillId="4" borderId="9" xfId="1" applyFont="1" applyFill="1" applyBorder="1"/>
    <xf numFmtId="49" fontId="5" fillId="4" borderId="14" xfId="1" applyNumberFormat="1" applyFont="1" applyFill="1" applyBorder="1"/>
    <xf numFmtId="0" fontId="5" fillId="4" borderId="11" xfId="1" applyFont="1" applyFill="1" applyBorder="1"/>
    <xf numFmtId="0" fontId="5" fillId="4" borderId="10" xfId="1" applyFont="1" applyFill="1" applyBorder="1"/>
    <xf numFmtId="0" fontId="5" fillId="4" borderId="15" xfId="1" applyFont="1" applyFill="1" applyBorder="1"/>
    <xf numFmtId="0" fontId="5" fillId="4" borderId="12" xfId="1" applyFont="1" applyFill="1" applyBorder="1"/>
    <xf numFmtId="0" fontId="5" fillId="0" borderId="15" xfId="1" applyFont="1" applyBorder="1"/>
    <xf numFmtId="49" fontId="5" fillId="0" borderId="15" xfId="1" applyNumberFormat="1" applyFont="1" applyBorder="1"/>
    <xf numFmtId="0" fontId="4" fillId="2" borderId="22" xfId="1" applyFont="1" applyFill="1" applyBorder="1"/>
    <xf numFmtId="49" fontId="4" fillId="0" borderId="21" xfId="1" applyNumberFormat="1" applyFont="1" applyBorder="1"/>
    <xf numFmtId="0" fontId="5" fillId="0" borderId="18" xfId="1" applyFont="1" applyBorder="1"/>
    <xf numFmtId="0" fontId="5" fillId="0" borderId="16" xfId="1" applyFont="1" applyBorder="1"/>
    <xf numFmtId="0" fontId="4" fillId="0" borderId="31" xfId="1" applyFont="1" applyBorder="1"/>
    <xf numFmtId="0" fontId="4" fillId="2" borderId="58" xfId="1" applyFont="1" applyFill="1" applyBorder="1"/>
    <xf numFmtId="49" fontId="4" fillId="0" borderId="57" xfId="1" applyNumberFormat="1" applyFont="1" applyBorder="1"/>
    <xf numFmtId="0" fontId="4" fillId="0" borderId="52" xfId="1" applyFont="1" applyBorder="1"/>
    <xf numFmtId="0" fontId="7" fillId="5" borderId="12" xfId="1" applyFont="1" applyFill="1" applyBorder="1"/>
    <xf numFmtId="0" fontId="5" fillId="5" borderId="9" xfId="1" applyFont="1" applyFill="1" applyBorder="1"/>
    <xf numFmtId="0" fontId="5" fillId="5" borderId="14" xfId="1" applyFont="1" applyFill="1" applyBorder="1"/>
    <xf numFmtId="0" fontId="5" fillId="5" borderId="11" xfId="1" applyFont="1" applyFill="1" applyBorder="1"/>
    <xf numFmtId="0" fontId="5" fillId="5" borderId="10" xfId="1" applyFont="1" applyFill="1" applyBorder="1"/>
    <xf numFmtId="0" fontId="5" fillId="5" borderId="15" xfId="1" applyFont="1" applyFill="1" applyBorder="1"/>
    <xf numFmtId="0" fontId="5" fillId="5" borderId="12" xfId="1" applyFont="1" applyFill="1" applyBorder="1"/>
    <xf numFmtId="0" fontId="4" fillId="2" borderId="0" xfId="1" applyFont="1" applyFill="1"/>
    <xf numFmtId="14" fontId="4" fillId="0" borderId="0" xfId="1" applyNumberFormat="1" applyFont="1"/>
    <xf numFmtId="0" fontId="5" fillId="0" borderId="0" xfId="1" applyFont="1"/>
    <xf numFmtId="0" fontId="8" fillId="0" borderId="0" xfId="1" applyFont="1"/>
    <xf numFmtId="0" fontId="9" fillId="0" borderId="0" xfId="1" applyFont="1"/>
    <xf numFmtId="4" fontId="10" fillId="0" borderId="16" xfId="0" applyNumberFormat="1" applyFont="1" applyBorder="1"/>
    <xf numFmtId="4" fontId="4" fillId="0" borderId="16" xfId="0" applyNumberFormat="1" applyFont="1" applyBorder="1"/>
    <xf numFmtId="4" fontId="10" fillId="0" borderId="23" xfId="0" applyNumberFormat="1" applyFont="1" applyBorder="1"/>
    <xf numFmtId="4" fontId="10" fillId="0" borderId="29" xfId="0" applyNumberFormat="1" applyFont="1" applyBorder="1"/>
    <xf numFmtId="4" fontId="4" fillId="0" borderId="23" xfId="0" applyNumberFormat="1" applyFont="1" applyBorder="1"/>
    <xf numFmtId="4" fontId="4" fillId="0" borderId="23" xfId="1" applyNumberFormat="1" applyFont="1" applyBorder="1"/>
    <xf numFmtId="4" fontId="10" fillId="0" borderId="44" xfId="0" applyNumberFormat="1" applyFont="1" applyBorder="1"/>
    <xf numFmtId="4" fontId="10" fillId="0" borderId="8" xfId="0" applyNumberFormat="1" applyFont="1" applyBorder="1"/>
    <xf numFmtId="4" fontId="4" fillId="0" borderId="44" xfId="0" applyNumberFormat="1" applyFont="1" applyBorder="1"/>
    <xf numFmtId="4" fontId="10" fillId="0" borderId="32" xfId="0" applyNumberFormat="1" applyFont="1" applyBorder="1"/>
    <xf numFmtId="4" fontId="10" fillId="0" borderId="6" xfId="0" applyNumberFormat="1" applyFont="1" applyBorder="1"/>
    <xf numFmtId="4" fontId="4" fillId="0" borderId="32" xfId="0" applyNumberFormat="1" applyFont="1" applyBorder="1"/>
    <xf numFmtId="0" fontId="10" fillId="0" borderId="0" xfId="0" applyFont="1"/>
    <xf numFmtId="0" fontId="10" fillId="0" borderId="63" xfId="0" applyFont="1" applyBorder="1"/>
    <xf numFmtId="4" fontId="4" fillId="0" borderId="16" xfId="1" applyNumberFormat="1" applyFont="1" applyBorder="1"/>
    <xf numFmtId="4" fontId="4" fillId="0" borderId="44" xfId="1" applyNumberFormat="1" applyFont="1" applyBorder="1"/>
    <xf numFmtId="4" fontId="10" fillId="0" borderId="38" xfId="0" applyNumberFormat="1" applyFont="1" applyBorder="1"/>
    <xf numFmtId="2" fontId="11" fillId="0" borderId="20" xfId="0" applyNumberFormat="1" applyFont="1" applyBorder="1"/>
    <xf numFmtId="2" fontId="0" fillId="0" borderId="27" xfId="0" applyNumberFormat="1" applyBorder="1"/>
    <xf numFmtId="2" fontId="0" fillId="0" borderId="56" xfId="0" applyNumberFormat="1" applyBorder="1"/>
    <xf numFmtId="4" fontId="0" fillId="0" borderId="0" xfId="0" applyNumberFormat="1"/>
    <xf numFmtId="0" fontId="4" fillId="2" borderId="68" xfId="1" applyFont="1" applyFill="1" applyBorder="1"/>
    <xf numFmtId="49" fontId="4" fillId="0" borderId="43" xfId="1" applyNumberFormat="1" applyFont="1" applyBorder="1"/>
    <xf numFmtId="0" fontId="4" fillId="0" borderId="69" xfId="1" applyFont="1" applyBorder="1"/>
    <xf numFmtId="0" fontId="0" fillId="0" borderId="0" xfId="0" applyAlignment="1">
      <alignment horizontal="center"/>
    </xf>
    <xf numFmtId="0" fontId="5" fillId="2" borderId="12" xfId="1" applyFont="1" applyFill="1" applyBorder="1"/>
    <xf numFmtId="0" fontId="5" fillId="0" borderId="9" xfId="1" applyFont="1" applyBorder="1"/>
    <xf numFmtId="49" fontId="5" fillId="0" borderId="14" xfId="1" applyNumberFormat="1" applyFont="1" applyBorder="1"/>
    <xf numFmtId="0" fontId="5" fillId="0" borderId="11" xfId="1" applyFont="1" applyBorder="1"/>
    <xf numFmtId="0" fontId="5" fillId="0" borderId="10" xfId="1" applyFont="1" applyBorder="1"/>
    <xf numFmtId="0" fontId="5" fillId="0" borderId="12" xfId="1" applyFont="1" applyBorder="1"/>
    <xf numFmtId="4" fontId="12" fillId="0" borderId="12" xfId="0" applyNumberFormat="1" applyFont="1" applyBorder="1"/>
    <xf numFmtId="4" fontId="5" fillId="0" borderId="5" xfId="1" applyNumberFormat="1" applyFont="1" applyBorder="1"/>
    <xf numFmtId="4" fontId="5" fillId="0" borderId="12" xfId="0" applyNumberFormat="1" applyFont="1" applyBorder="1"/>
    <xf numFmtId="4" fontId="5" fillId="0" borderId="12" xfId="1" applyNumberFormat="1" applyFont="1" applyBorder="1"/>
    <xf numFmtId="4" fontId="12" fillId="0" borderId="8" xfId="0" applyNumberFormat="1" applyFont="1" applyBorder="1"/>
    <xf numFmtId="4" fontId="5" fillId="0" borderId="16" xfId="1" applyNumberFormat="1" applyFont="1" applyBorder="1"/>
    <xf numFmtId="4" fontId="5" fillId="0" borderId="8" xfId="0" applyNumberFormat="1" applyFont="1" applyBorder="1"/>
    <xf numFmtId="0" fontId="5" fillId="0" borderId="59" xfId="1" applyFont="1" applyBorder="1"/>
    <xf numFmtId="49" fontId="5" fillId="0" borderId="60" xfId="1" applyNumberFormat="1" applyFont="1" applyBorder="1"/>
    <xf numFmtId="0" fontId="5" fillId="0" borderId="61" xfId="1" applyFont="1" applyBorder="1"/>
    <xf numFmtId="0" fontId="5" fillId="0" borderId="62" xfId="1" applyFont="1" applyBorder="1"/>
    <xf numFmtId="0" fontId="5" fillId="0" borderId="7" xfId="1" applyFont="1" applyBorder="1"/>
    <xf numFmtId="0" fontId="5" fillId="0" borderId="6" xfId="1" applyFont="1" applyBorder="1"/>
    <xf numFmtId="0" fontId="5" fillId="2" borderId="29" xfId="1" applyFont="1" applyFill="1" applyBorder="1"/>
    <xf numFmtId="0" fontId="5" fillId="0" borderId="45" xfId="1" applyFont="1" applyBorder="1"/>
    <xf numFmtId="49" fontId="5" fillId="0" borderId="46" xfId="1" applyNumberFormat="1" applyFont="1" applyBorder="1"/>
    <xf numFmtId="0" fontId="5" fillId="0" borderId="47" xfId="1" applyFont="1" applyBorder="1"/>
    <xf numFmtId="0" fontId="5" fillId="0" borderId="48" xfId="1" applyFont="1" applyBorder="1"/>
    <xf numFmtId="0" fontId="5" fillId="0" borderId="29" xfId="1" applyFont="1" applyBorder="1"/>
    <xf numFmtId="4" fontId="5" fillId="0" borderId="65" xfId="1" applyNumberFormat="1" applyFont="1" applyBorder="1"/>
    <xf numFmtId="0" fontId="10" fillId="0" borderId="27" xfId="0" applyFont="1" applyBorder="1"/>
    <xf numFmtId="0" fontId="10" fillId="0" borderId="56" xfId="0" applyFont="1" applyBorder="1"/>
    <xf numFmtId="0" fontId="0" fillId="0" borderId="27" xfId="0" applyBorder="1" applyAlignment="1">
      <alignment horizontal="right"/>
    </xf>
    <xf numFmtId="2" fontId="11" fillId="0" borderId="10" xfId="0" applyNumberFormat="1" applyFont="1" applyBorder="1"/>
    <xf numFmtId="0" fontId="10" fillId="0" borderId="36" xfId="0" applyFont="1" applyBorder="1"/>
    <xf numFmtId="0" fontId="12" fillId="0" borderId="10" xfId="0" applyFont="1" applyBorder="1"/>
    <xf numFmtId="0" fontId="4" fillId="0" borderId="30" xfId="1" applyFont="1" applyBorder="1"/>
    <xf numFmtId="0" fontId="4" fillId="0" borderId="68" xfId="1" applyFont="1" applyBorder="1"/>
    <xf numFmtId="0" fontId="4" fillId="0" borderId="22" xfId="1" applyFont="1" applyBorder="1"/>
    <xf numFmtId="0" fontId="4" fillId="0" borderId="51" xfId="1" applyFont="1" applyBorder="1"/>
    <xf numFmtId="0" fontId="4" fillId="0" borderId="34" xfId="1" applyFont="1" applyBorder="1"/>
    <xf numFmtId="0" fontId="4" fillId="0" borderId="25" xfId="1" applyFont="1" applyBorder="1"/>
    <xf numFmtId="0" fontId="4" fillId="0" borderId="54" xfId="1" applyFont="1" applyBorder="1"/>
    <xf numFmtId="0" fontId="5" fillId="0" borderId="5" xfId="1" applyFont="1" applyBorder="1"/>
    <xf numFmtId="0" fontId="7" fillId="4" borderId="8" xfId="1" applyFont="1" applyFill="1" applyBorder="1"/>
    <xf numFmtId="0" fontId="5" fillId="4" borderId="73" xfId="1" applyFont="1" applyFill="1" applyBorder="1"/>
    <xf numFmtId="0" fontId="5" fillId="4" borderId="74" xfId="1" applyFont="1" applyFill="1" applyBorder="1"/>
    <xf numFmtId="0" fontId="5" fillId="4" borderId="70" xfId="1" applyFont="1" applyFill="1" applyBorder="1"/>
    <xf numFmtId="0" fontId="5" fillId="4" borderId="75" xfId="1" applyFont="1" applyFill="1" applyBorder="1"/>
    <xf numFmtId="0" fontId="5" fillId="4" borderId="13" xfId="1" applyFont="1" applyFill="1" applyBorder="1"/>
    <xf numFmtId="0" fontId="5" fillId="4" borderId="8" xfId="1" applyFont="1" applyFill="1" applyBorder="1"/>
    <xf numFmtId="4" fontId="4" fillId="0" borderId="13" xfId="0" applyNumberFormat="1" applyFont="1" applyBorder="1"/>
    <xf numFmtId="4" fontId="10" fillId="0" borderId="0" xfId="0" applyNumberFormat="1" applyFont="1"/>
    <xf numFmtId="0" fontId="7" fillId="0" borderId="0" xfId="1" applyFont="1"/>
    <xf numFmtId="4" fontId="4" fillId="0" borderId="38" xfId="0" applyNumberFormat="1" applyFont="1" applyBorder="1"/>
    <xf numFmtId="4" fontId="5" fillId="5" borderId="12" xfId="1" applyNumberFormat="1" applyFont="1" applyFill="1" applyBorder="1"/>
    <xf numFmtId="0" fontId="4" fillId="0" borderId="53" xfId="1" applyFont="1" applyBorder="1"/>
    <xf numFmtId="0" fontId="4" fillId="2" borderId="44" xfId="1" applyFont="1" applyFill="1" applyBorder="1"/>
    <xf numFmtId="4" fontId="5" fillId="4" borderId="12" xfId="1" applyNumberFormat="1" applyFont="1" applyFill="1" applyBorder="1"/>
    <xf numFmtId="4" fontId="5" fillId="4" borderId="8" xfId="1" applyNumberFormat="1" applyFont="1" applyFill="1" applyBorder="1"/>
    <xf numFmtId="4" fontId="5" fillId="4" borderId="65" xfId="1" applyNumberFormat="1" applyFont="1" applyFill="1" applyBorder="1"/>
    <xf numFmtId="49" fontId="4" fillId="0" borderId="20" xfId="1" applyNumberFormat="1" applyFont="1" applyBorder="1"/>
    <xf numFmtId="49" fontId="4" fillId="0" borderId="27" xfId="1" applyNumberFormat="1" applyFont="1" applyBorder="1"/>
    <xf numFmtId="49" fontId="4" fillId="0" borderId="56" xfId="1" applyNumberFormat="1" applyFont="1" applyBorder="1"/>
    <xf numFmtId="0" fontId="0" fillId="0" borderId="0" xfId="0" applyAlignment="1">
      <alignment horizontal="left"/>
    </xf>
    <xf numFmtId="2" fontId="11" fillId="0" borderId="62" xfId="0" applyNumberFormat="1" applyFont="1" applyBorder="1"/>
    <xf numFmtId="2" fontId="0" fillId="0" borderId="0" xfId="0" applyNumberFormat="1"/>
    <xf numFmtId="2" fontId="0" fillId="0" borderId="36" xfId="0" applyNumberFormat="1" applyBorder="1"/>
    <xf numFmtId="2" fontId="0" fillId="0" borderId="75" xfId="0" applyNumberFormat="1" applyBorder="1"/>
    <xf numFmtId="2" fontId="0" fillId="0" borderId="20" xfId="0" applyNumberFormat="1" applyBorder="1"/>
    <xf numFmtId="4" fontId="4" fillId="0" borderId="8" xfId="0" applyNumberFormat="1" applyFont="1" applyBorder="1"/>
    <xf numFmtId="4" fontId="5" fillId="0" borderId="0" xfId="1" applyNumberFormat="1" applyFont="1"/>
    <xf numFmtId="0" fontId="7" fillId="6" borderId="5" xfId="1" applyFont="1" applyFill="1" applyBorder="1"/>
    <xf numFmtId="0" fontId="5" fillId="6" borderId="15" xfId="1" applyFont="1" applyFill="1" applyBorder="1"/>
    <xf numFmtId="4" fontId="5" fillId="6" borderId="15" xfId="1" applyNumberFormat="1" applyFont="1" applyFill="1" applyBorder="1"/>
    <xf numFmtId="4" fontId="5" fillId="6" borderId="50" xfId="1" applyNumberFormat="1" applyFont="1" applyFill="1" applyBorder="1"/>
    <xf numFmtId="4" fontId="4" fillId="0" borderId="0" xfId="1" applyNumberFormat="1" applyFont="1"/>
    <xf numFmtId="4" fontId="6" fillId="0" borderId="0" xfId="1" applyNumberFormat="1" applyFont="1"/>
    <xf numFmtId="0" fontId="0" fillId="0" borderId="0" xfId="0"/>
    <xf numFmtId="0" fontId="11" fillId="0" borderId="22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26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26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55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55" xfId="0" applyBorder="1" applyAlignment="1">
      <alignment horizontal="left"/>
    </xf>
    <xf numFmtId="0" fontId="0" fillId="0" borderId="67" xfId="0" applyBorder="1" applyAlignment="1">
      <alignment horizontal="left"/>
    </xf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0" fillId="0" borderId="35" xfId="0" applyBorder="1" applyAlignment="1">
      <alignment horizontal="left"/>
    </xf>
    <xf numFmtId="0" fontId="0" fillId="0" borderId="72" xfId="0" applyBorder="1" applyAlignment="1">
      <alignment horizontal="left"/>
    </xf>
    <xf numFmtId="0" fontId="10" fillId="0" borderId="58" xfId="0" applyFont="1" applyBorder="1" applyAlignment="1">
      <alignment horizontal="left"/>
    </xf>
    <xf numFmtId="0" fontId="10" fillId="0" borderId="57" xfId="0" applyFont="1" applyBorder="1" applyAlignment="1">
      <alignment horizontal="left"/>
    </xf>
    <xf numFmtId="0" fontId="10" fillId="0" borderId="53" xfId="0" applyFont="1" applyBorder="1" applyAlignment="1">
      <alignment horizontal="left"/>
    </xf>
    <xf numFmtId="0" fontId="11" fillId="0" borderId="7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0" fillId="0" borderId="19" xfId="0" applyBorder="1"/>
    <xf numFmtId="0" fontId="0" fillId="0" borderId="76" xfId="0" applyBorder="1"/>
    <xf numFmtId="0" fontId="0" fillId="0" borderId="70" xfId="0" applyBorder="1" applyAlignment="1">
      <alignment horizontal="left"/>
    </xf>
    <xf numFmtId="0" fontId="0" fillId="0" borderId="71" xfId="0" applyBorder="1" applyAlignment="1">
      <alignment horizontal="left"/>
    </xf>
    <xf numFmtId="0" fontId="0" fillId="0" borderId="46" xfId="0" applyBorder="1" applyAlignment="1">
      <alignment horizontal="center"/>
    </xf>
    <xf numFmtId="0" fontId="0" fillId="0" borderId="45" xfId="0" applyBorder="1" applyAlignment="1">
      <alignment horizontal="center"/>
    </xf>
    <xf numFmtId="0" fontId="5" fillId="3" borderId="6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left"/>
    </xf>
    <xf numFmtId="0" fontId="7" fillId="2" borderId="15" xfId="1" applyFont="1" applyFill="1" applyBorder="1" applyAlignment="1">
      <alignment horizontal="left"/>
    </xf>
    <xf numFmtId="0" fontId="10" fillId="0" borderId="51" xfId="0" applyFont="1" applyBorder="1" applyAlignment="1">
      <alignment horizontal="left"/>
    </xf>
    <xf numFmtId="0" fontId="10" fillId="0" borderId="37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10" fillId="0" borderId="30" xfId="0" applyFont="1" applyBorder="1" applyAlignment="1">
      <alignment horizontal="left"/>
    </xf>
    <xf numFmtId="0" fontId="10" fillId="0" borderId="28" xfId="0" applyFont="1" applyBorder="1" applyAlignment="1">
      <alignment horizontal="left"/>
    </xf>
    <xf numFmtId="0" fontId="10" fillId="0" borderId="24" xfId="0" applyFont="1" applyBorder="1" applyAlignment="1">
      <alignment horizontal="left"/>
    </xf>
    <xf numFmtId="0" fontId="5" fillId="0" borderId="6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</cellXfs>
  <cellStyles count="2">
    <cellStyle name="Normální" xfId="0" builtinId="0"/>
    <cellStyle name="normální_ORJ 04" xfId="1" xr:uid="{00000000-0005-0000-0000-000001000000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1"/>
  <sheetViews>
    <sheetView tabSelected="1" view="pageBreakPreview" topLeftCell="A40" zoomScaleNormal="100" zoomScaleSheetLayoutView="100" workbookViewId="0">
      <selection activeCell="B80" sqref="B80"/>
    </sheetView>
  </sheetViews>
  <sheetFormatPr defaultRowHeight="15" x14ac:dyDescent="0.25"/>
  <cols>
    <col min="1" max="1" width="40.28515625" customWidth="1"/>
    <col min="2" max="2" width="4.28515625" customWidth="1"/>
    <col min="3" max="3" width="4.7109375" customWidth="1"/>
    <col min="4" max="6" width="3.7109375" customWidth="1"/>
    <col min="7" max="7" width="5" customWidth="1"/>
    <col min="8" max="8" width="13.85546875" customWidth="1"/>
    <col min="9" max="9" width="13.7109375" customWidth="1"/>
    <col min="10" max="10" width="15" customWidth="1"/>
    <col min="11" max="11" width="14.28515625" customWidth="1"/>
  </cols>
  <sheetData>
    <row r="1" spans="1:10" x14ac:dyDescent="0.25">
      <c r="A1" s="92"/>
      <c r="B1" s="4"/>
      <c r="C1" s="4"/>
      <c r="D1" s="4"/>
      <c r="E1" s="4"/>
      <c r="F1" s="4"/>
      <c r="G1" s="4"/>
      <c r="H1" s="4"/>
      <c r="I1" s="4"/>
      <c r="J1" s="1"/>
    </row>
    <row r="2" spans="1:10" ht="15.75" x14ac:dyDescent="0.25">
      <c r="A2" s="169" t="s">
        <v>0</v>
      </c>
      <c r="B2" s="4"/>
      <c r="C2" s="4"/>
      <c r="D2" s="4"/>
      <c r="E2" s="4"/>
      <c r="F2" s="4"/>
      <c r="G2" s="4"/>
      <c r="H2" s="4"/>
      <c r="I2" s="4"/>
      <c r="J2" s="1"/>
    </row>
    <row r="3" spans="1:10" ht="15.75" x14ac:dyDescent="0.25">
      <c r="A3" s="93" t="s">
        <v>134</v>
      </c>
      <c r="B3" s="94"/>
      <c r="C3" s="4"/>
      <c r="D3" s="4"/>
      <c r="E3" s="4"/>
      <c r="F3" s="4"/>
      <c r="G3" s="4"/>
      <c r="H3" s="4"/>
      <c r="I3" s="4"/>
      <c r="J3" s="1"/>
    </row>
    <row r="4" spans="1:10" x14ac:dyDescent="0.25">
      <c r="A4" s="92" t="s">
        <v>1</v>
      </c>
      <c r="B4" s="94"/>
      <c r="C4" s="4"/>
      <c r="D4" s="4"/>
      <c r="E4" s="4"/>
      <c r="F4" s="4"/>
      <c r="G4" s="4"/>
      <c r="H4" s="4"/>
      <c r="I4" s="4"/>
      <c r="J4" s="1"/>
    </row>
    <row r="5" spans="1:10" ht="15.75" thickBot="1" x14ac:dyDescent="0.3">
      <c r="A5" s="4"/>
      <c r="B5" s="94"/>
      <c r="C5" s="4"/>
      <c r="D5" s="4"/>
      <c r="E5" s="4"/>
      <c r="F5" s="4"/>
      <c r="G5" s="4"/>
      <c r="H5" s="4"/>
      <c r="I5" s="4"/>
      <c r="J5" s="1"/>
    </row>
    <row r="6" spans="1:10" ht="28.5" customHeight="1" thickBot="1" x14ac:dyDescent="0.3">
      <c r="A6" s="7" t="s">
        <v>2</v>
      </c>
      <c r="B6" s="8" t="s">
        <v>3</v>
      </c>
      <c r="C6" s="9" t="s">
        <v>4</v>
      </c>
      <c r="D6" s="9" t="s">
        <v>5</v>
      </c>
      <c r="E6" s="9" t="s">
        <v>6</v>
      </c>
      <c r="F6" s="10" t="s">
        <v>7</v>
      </c>
      <c r="G6" s="11" t="s">
        <v>8</v>
      </c>
      <c r="H6" s="241" t="s">
        <v>106</v>
      </c>
      <c r="I6" s="241" t="s">
        <v>107</v>
      </c>
      <c r="J6" s="231" t="s">
        <v>105</v>
      </c>
    </row>
    <row r="7" spans="1:10" ht="27" customHeight="1" thickTop="1" thickBot="1" x14ac:dyDescent="0.3">
      <c r="A7" s="12"/>
      <c r="B7" s="13" t="s">
        <v>9</v>
      </c>
      <c r="C7" s="14" t="s">
        <v>10</v>
      </c>
      <c r="D7" s="15" t="s">
        <v>10</v>
      </c>
      <c r="E7" s="14" t="s">
        <v>10</v>
      </c>
      <c r="F7" s="16" t="s">
        <v>11</v>
      </c>
      <c r="G7" s="17" t="s">
        <v>12</v>
      </c>
      <c r="H7" s="242"/>
      <c r="I7" s="242"/>
      <c r="J7" s="232"/>
    </row>
    <row r="8" spans="1:10" ht="16.5" thickBot="1" x14ac:dyDescent="0.3">
      <c r="A8" s="18" t="s">
        <v>13</v>
      </c>
      <c r="B8" s="19"/>
      <c r="C8" s="20"/>
      <c r="D8" s="21"/>
      <c r="E8" s="22"/>
      <c r="F8" s="23"/>
      <c r="G8" s="24"/>
      <c r="H8" s="2"/>
      <c r="I8" s="2"/>
      <c r="J8" s="25"/>
    </row>
    <row r="9" spans="1:10" x14ac:dyDescent="0.25">
      <c r="A9" s="26" t="s">
        <v>14</v>
      </c>
      <c r="B9" s="27">
        <v>501</v>
      </c>
      <c r="C9" s="28" t="s">
        <v>15</v>
      </c>
      <c r="D9" s="29">
        <v>31</v>
      </c>
      <c r="E9" s="30">
        <v>11</v>
      </c>
      <c r="F9" s="31"/>
      <c r="G9" s="154"/>
      <c r="H9" s="95">
        <v>20000</v>
      </c>
      <c r="I9" s="95">
        <v>20000</v>
      </c>
      <c r="J9" s="96">
        <v>20000</v>
      </c>
    </row>
    <row r="10" spans="1:10" x14ac:dyDescent="0.25">
      <c r="A10" s="40" t="s">
        <v>53</v>
      </c>
      <c r="B10" s="41">
        <v>501</v>
      </c>
      <c r="C10" s="42" t="s">
        <v>25</v>
      </c>
      <c r="D10" s="43">
        <v>31</v>
      </c>
      <c r="E10" s="44">
        <v>11</v>
      </c>
      <c r="F10" s="45"/>
      <c r="G10" s="155"/>
      <c r="H10" s="104">
        <v>6000</v>
      </c>
      <c r="I10" s="97">
        <v>6000</v>
      </c>
      <c r="J10" s="106">
        <v>6000</v>
      </c>
    </row>
    <row r="11" spans="1:10" x14ac:dyDescent="0.25">
      <c r="A11" s="33" t="s">
        <v>16</v>
      </c>
      <c r="B11" s="34">
        <v>501</v>
      </c>
      <c r="C11" s="35" t="s">
        <v>17</v>
      </c>
      <c r="D11" s="36">
        <v>31</v>
      </c>
      <c r="E11" s="37">
        <v>41</v>
      </c>
      <c r="F11" s="38"/>
      <c r="G11" s="152"/>
      <c r="H11" s="97">
        <v>520000</v>
      </c>
      <c r="I11" s="98">
        <v>520000</v>
      </c>
      <c r="J11" s="99">
        <v>520000</v>
      </c>
    </row>
    <row r="12" spans="1:10" x14ac:dyDescent="0.25">
      <c r="A12" s="33" t="s">
        <v>18</v>
      </c>
      <c r="B12" s="34">
        <v>501</v>
      </c>
      <c r="C12" s="35" t="s">
        <v>19</v>
      </c>
      <c r="D12" s="36">
        <v>31</v>
      </c>
      <c r="E12" s="37">
        <v>11</v>
      </c>
      <c r="F12" s="38"/>
      <c r="G12" s="152"/>
      <c r="H12" s="97">
        <v>55000</v>
      </c>
      <c r="I12" s="100">
        <v>55000</v>
      </c>
      <c r="J12" s="99">
        <v>25000</v>
      </c>
    </row>
    <row r="13" spans="1:10" x14ac:dyDescent="0.25">
      <c r="A13" s="33" t="s">
        <v>54</v>
      </c>
      <c r="B13" s="34">
        <v>501</v>
      </c>
      <c r="C13" s="35" t="s">
        <v>73</v>
      </c>
      <c r="D13" s="36">
        <v>31</v>
      </c>
      <c r="E13" s="37">
        <v>11</v>
      </c>
      <c r="F13" s="38"/>
      <c r="G13" s="152"/>
      <c r="H13" s="97">
        <v>57500</v>
      </c>
      <c r="I13" s="97">
        <v>57500</v>
      </c>
      <c r="J13" s="99">
        <v>60000</v>
      </c>
    </row>
    <row r="14" spans="1:10" x14ac:dyDescent="0.25">
      <c r="A14" s="47" t="s">
        <v>65</v>
      </c>
      <c r="B14" s="48">
        <v>501</v>
      </c>
      <c r="C14" s="49" t="s">
        <v>50</v>
      </c>
      <c r="D14" s="50">
        <v>31</v>
      </c>
      <c r="E14" s="51">
        <v>11</v>
      </c>
      <c r="F14" s="52"/>
      <c r="G14" s="153"/>
      <c r="H14" s="97">
        <v>30000</v>
      </c>
      <c r="I14" s="97">
        <v>30000</v>
      </c>
      <c r="J14" s="99">
        <v>30000</v>
      </c>
    </row>
    <row r="15" spans="1:10" x14ac:dyDescent="0.25">
      <c r="A15" s="47" t="s">
        <v>84</v>
      </c>
      <c r="B15" s="48">
        <v>501</v>
      </c>
      <c r="C15" s="49" t="s">
        <v>50</v>
      </c>
      <c r="D15" s="50">
        <v>31</v>
      </c>
      <c r="E15" s="51">
        <v>11</v>
      </c>
      <c r="F15" s="52"/>
      <c r="G15" s="153"/>
      <c r="H15" s="97">
        <v>30000</v>
      </c>
      <c r="I15" s="97">
        <v>30000</v>
      </c>
      <c r="J15" s="99">
        <v>30000</v>
      </c>
    </row>
    <row r="16" spans="1:10" x14ac:dyDescent="0.25">
      <c r="A16" s="47" t="s">
        <v>67</v>
      </c>
      <c r="B16" s="48">
        <v>501</v>
      </c>
      <c r="C16" s="49" t="s">
        <v>74</v>
      </c>
      <c r="D16" s="50">
        <v>31</v>
      </c>
      <c r="E16" s="51">
        <v>11</v>
      </c>
      <c r="F16" s="52"/>
      <c r="G16" s="153"/>
      <c r="H16" s="97">
        <v>55000</v>
      </c>
      <c r="I16" s="97">
        <v>55000</v>
      </c>
      <c r="J16" s="99">
        <v>50000</v>
      </c>
    </row>
    <row r="17" spans="1:11" ht="15.75" thickBot="1" x14ac:dyDescent="0.3">
      <c r="A17" s="47" t="s">
        <v>22</v>
      </c>
      <c r="B17" s="48">
        <v>501</v>
      </c>
      <c r="C17" s="49" t="s">
        <v>50</v>
      </c>
      <c r="D17" s="50">
        <v>31</v>
      </c>
      <c r="E17" s="51">
        <v>11</v>
      </c>
      <c r="F17" s="52"/>
      <c r="G17" s="153"/>
      <c r="H17" s="102">
        <v>75000</v>
      </c>
      <c r="I17" s="102">
        <v>75000</v>
      </c>
      <c r="J17" s="186">
        <v>75000</v>
      </c>
    </row>
    <row r="18" spans="1:11" ht="15.75" thickBot="1" x14ac:dyDescent="0.3">
      <c r="A18" s="120" t="s">
        <v>23</v>
      </c>
      <c r="B18" s="121">
        <v>501</v>
      </c>
      <c r="C18" s="122"/>
      <c r="D18" s="123"/>
      <c r="E18" s="124"/>
      <c r="F18" s="73"/>
      <c r="G18" s="125"/>
      <c r="H18" s="126">
        <f>SUM(H9:H17)</f>
        <v>848500</v>
      </c>
      <c r="I18" s="127">
        <f>SUM(I9:I17)</f>
        <v>848500</v>
      </c>
      <c r="J18" s="128">
        <f>SUM(J9:J17)</f>
        <v>816000</v>
      </c>
    </row>
    <row r="19" spans="1:11" x14ac:dyDescent="0.25">
      <c r="A19" s="47" t="s">
        <v>24</v>
      </c>
      <c r="B19" s="48">
        <v>502</v>
      </c>
      <c r="C19" s="49" t="s">
        <v>25</v>
      </c>
      <c r="D19" s="50">
        <v>31</v>
      </c>
      <c r="E19" s="51">
        <v>11</v>
      </c>
      <c r="F19" s="52"/>
      <c r="G19" s="53"/>
      <c r="H19" s="104">
        <v>250000</v>
      </c>
      <c r="I19" s="105">
        <v>250000</v>
      </c>
      <c r="J19" s="106">
        <v>250000</v>
      </c>
    </row>
    <row r="20" spans="1:11" x14ac:dyDescent="0.25">
      <c r="A20" s="33" t="s">
        <v>26</v>
      </c>
      <c r="B20" s="34">
        <v>502</v>
      </c>
      <c r="C20" s="35" t="s">
        <v>15</v>
      </c>
      <c r="D20" s="36">
        <v>31</v>
      </c>
      <c r="E20" s="37">
        <v>11</v>
      </c>
      <c r="F20" s="38"/>
      <c r="G20" s="39"/>
      <c r="H20" s="97">
        <v>400000</v>
      </c>
      <c r="I20" s="97">
        <v>400000</v>
      </c>
      <c r="J20" s="99">
        <v>350000</v>
      </c>
      <c r="K20" s="115"/>
    </row>
    <row r="21" spans="1:11" ht="15.75" thickBot="1" x14ac:dyDescent="0.3">
      <c r="A21" s="40" t="s">
        <v>27</v>
      </c>
      <c r="B21" s="41">
        <v>502</v>
      </c>
      <c r="C21" s="42" t="s">
        <v>17</v>
      </c>
      <c r="D21" s="43">
        <v>31</v>
      </c>
      <c r="E21" s="44">
        <v>11</v>
      </c>
      <c r="F21" s="45"/>
      <c r="G21" s="46"/>
      <c r="H21" s="97">
        <v>150000</v>
      </c>
      <c r="I21" s="97">
        <v>150000</v>
      </c>
      <c r="J21" s="99">
        <v>150000</v>
      </c>
    </row>
    <row r="22" spans="1:11" ht="15.75" thickBot="1" x14ac:dyDescent="0.3">
      <c r="A22" s="120" t="s">
        <v>28</v>
      </c>
      <c r="B22" s="121">
        <v>502</v>
      </c>
      <c r="C22" s="122"/>
      <c r="D22" s="123"/>
      <c r="E22" s="124"/>
      <c r="F22" s="73"/>
      <c r="G22" s="125"/>
      <c r="H22" s="129">
        <f>SUM(H19:H21)</f>
        <v>800000</v>
      </c>
      <c r="I22" s="127">
        <f>SUM(I19:I21)</f>
        <v>800000</v>
      </c>
      <c r="J22" s="129">
        <f>SUM(J19:J21)</f>
        <v>750000</v>
      </c>
    </row>
    <row r="23" spans="1:11" ht="15.75" thickBot="1" x14ac:dyDescent="0.3">
      <c r="A23" s="120" t="s">
        <v>29</v>
      </c>
      <c r="B23" s="121">
        <v>511</v>
      </c>
      <c r="C23" s="122" t="s">
        <v>30</v>
      </c>
      <c r="D23" s="123">
        <v>31</v>
      </c>
      <c r="E23" s="124">
        <v>11</v>
      </c>
      <c r="F23" s="73"/>
      <c r="G23" s="125"/>
      <c r="H23" s="130">
        <v>155000</v>
      </c>
      <c r="I23" s="131">
        <v>155000</v>
      </c>
      <c r="J23" s="132">
        <v>190000</v>
      </c>
    </row>
    <row r="24" spans="1:11" ht="15.75" thickBot="1" x14ac:dyDescent="0.3">
      <c r="A24" s="120" t="s">
        <v>31</v>
      </c>
      <c r="B24" s="121">
        <v>512</v>
      </c>
      <c r="C24" s="122" t="s">
        <v>25</v>
      </c>
      <c r="D24" s="123">
        <v>31</v>
      </c>
      <c r="E24" s="124">
        <v>11</v>
      </c>
      <c r="F24" s="73"/>
      <c r="G24" s="125"/>
      <c r="H24" s="126">
        <v>3000</v>
      </c>
      <c r="I24" s="127">
        <v>3000</v>
      </c>
      <c r="J24" s="128">
        <v>3000</v>
      </c>
    </row>
    <row r="25" spans="1:11" x14ac:dyDescent="0.25">
      <c r="A25" s="33" t="s">
        <v>33</v>
      </c>
      <c r="B25" s="36">
        <v>518</v>
      </c>
      <c r="C25" s="59" t="s">
        <v>17</v>
      </c>
      <c r="D25" s="36">
        <v>31</v>
      </c>
      <c r="E25" s="37">
        <v>11</v>
      </c>
      <c r="F25" s="38"/>
      <c r="G25" s="39"/>
      <c r="H25" s="97">
        <v>10000</v>
      </c>
      <c r="I25" s="97">
        <v>10000</v>
      </c>
      <c r="J25" s="99">
        <v>10000</v>
      </c>
    </row>
    <row r="26" spans="1:11" x14ac:dyDescent="0.25">
      <c r="A26" s="57" t="s">
        <v>34</v>
      </c>
      <c r="B26" s="43">
        <v>518</v>
      </c>
      <c r="C26" s="58" t="s">
        <v>21</v>
      </c>
      <c r="D26" s="43">
        <v>31</v>
      </c>
      <c r="E26" s="44">
        <v>11</v>
      </c>
      <c r="F26" s="45"/>
      <c r="G26" s="46"/>
      <c r="H26" s="97">
        <v>125000</v>
      </c>
      <c r="I26" s="97">
        <v>125000</v>
      </c>
      <c r="J26" s="99">
        <v>120100</v>
      </c>
    </row>
    <row r="27" spans="1:11" x14ac:dyDescent="0.25">
      <c r="A27" s="57" t="s">
        <v>57</v>
      </c>
      <c r="B27" s="43">
        <v>518</v>
      </c>
      <c r="C27" s="58" t="s">
        <v>21</v>
      </c>
      <c r="D27" s="43">
        <v>31</v>
      </c>
      <c r="E27" s="44">
        <v>11</v>
      </c>
      <c r="F27" s="45"/>
      <c r="G27" s="46"/>
      <c r="H27" s="97">
        <v>20000</v>
      </c>
      <c r="I27" s="97">
        <v>20000</v>
      </c>
      <c r="J27" s="99">
        <v>20000</v>
      </c>
    </row>
    <row r="28" spans="1:11" x14ac:dyDescent="0.25">
      <c r="A28" s="57" t="s">
        <v>59</v>
      </c>
      <c r="B28" s="43">
        <v>518</v>
      </c>
      <c r="C28" s="58" t="s">
        <v>21</v>
      </c>
      <c r="D28" s="43">
        <v>31</v>
      </c>
      <c r="E28" s="44">
        <v>11</v>
      </c>
      <c r="F28" s="45"/>
      <c r="G28" s="46"/>
      <c r="H28" s="97">
        <v>15000</v>
      </c>
      <c r="I28" s="97">
        <v>15000</v>
      </c>
      <c r="J28" s="99">
        <v>15000</v>
      </c>
    </row>
    <row r="29" spans="1:11" x14ac:dyDescent="0.25">
      <c r="A29" s="60" t="s">
        <v>35</v>
      </c>
      <c r="B29" s="36">
        <v>518</v>
      </c>
      <c r="C29" s="59" t="s">
        <v>36</v>
      </c>
      <c r="D29" s="36">
        <v>31</v>
      </c>
      <c r="E29" s="37">
        <v>11</v>
      </c>
      <c r="F29" s="38"/>
      <c r="G29" s="39"/>
      <c r="H29" s="97">
        <v>55000</v>
      </c>
      <c r="I29" s="97">
        <v>55000</v>
      </c>
      <c r="J29" s="99">
        <v>60000</v>
      </c>
    </row>
    <row r="30" spans="1:11" x14ac:dyDescent="0.25">
      <c r="A30" s="60" t="s">
        <v>103</v>
      </c>
      <c r="B30" s="36">
        <v>518</v>
      </c>
      <c r="C30" s="59" t="s">
        <v>75</v>
      </c>
      <c r="D30" s="36">
        <v>31</v>
      </c>
      <c r="E30" s="37">
        <v>11</v>
      </c>
      <c r="F30" s="38"/>
      <c r="G30" s="39"/>
      <c r="H30" s="97">
        <v>100400</v>
      </c>
      <c r="I30" s="97">
        <v>100400</v>
      </c>
      <c r="J30" s="99">
        <v>113400</v>
      </c>
    </row>
    <row r="31" spans="1:11" x14ac:dyDescent="0.25">
      <c r="A31" s="60" t="s">
        <v>104</v>
      </c>
      <c r="B31" s="36">
        <v>518</v>
      </c>
      <c r="C31" s="59" t="s">
        <v>76</v>
      </c>
      <c r="D31" s="36">
        <v>31</v>
      </c>
      <c r="E31" s="37">
        <v>11</v>
      </c>
      <c r="F31" s="38"/>
      <c r="G31" s="39"/>
      <c r="H31" s="97">
        <v>86000</v>
      </c>
      <c r="I31" s="97">
        <v>86000</v>
      </c>
      <c r="J31" s="99">
        <v>0</v>
      </c>
    </row>
    <row r="32" spans="1:11" x14ac:dyDescent="0.25">
      <c r="A32" s="60" t="s">
        <v>69</v>
      </c>
      <c r="B32" s="36">
        <v>518</v>
      </c>
      <c r="C32" s="59" t="s">
        <v>77</v>
      </c>
      <c r="D32" s="36">
        <v>31</v>
      </c>
      <c r="E32" s="37">
        <v>11</v>
      </c>
      <c r="F32" s="38"/>
      <c r="G32" s="39"/>
      <c r="H32" s="97">
        <v>25000</v>
      </c>
      <c r="I32" s="97">
        <v>25000</v>
      </c>
      <c r="J32" s="99">
        <v>25000</v>
      </c>
    </row>
    <row r="33" spans="1:11" x14ac:dyDescent="0.25">
      <c r="A33" s="60" t="s">
        <v>70</v>
      </c>
      <c r="B33" s="36">
        <v>518</v>
      </c>
      <c r="C33" s="59" t="s">
        <v>77</v>
      </c>
      <c r="D33" s="36">
        <v>31</v>
      </c>
      <c r="E33" s="37">
        <v>11</v>
      </c>
      <c r="F33" s="38"/>
      <c r="G33" s="39"/>
      <c r="H33" s="97">
        <v>5000</v>
      </c>
      <c r="I33" s="97">
        <v>5000</v>
      </c>
      <c r="J33" s="99">
        <v>5000</v>
      </c>
    </row>
    <row r="34" spans="1:11" x14ac:dyDescent="0.25">
      <c r="A34" s="60" t="s">
        <v>68</v>
      </c>
      <c r="B34" s="36">
        <v>518</v>
      </c>
      <c r="C34" s="59" t="s">
        <v>21</v>
      </c>
      <c r="D34" s="36">
        <v>31</v>
      </c>
      <c r="E34" s="37">
        <v>11</v>
      </c>
      <c r="F34" s="38"/>
      <c r="G34" s="39"/>
      <c r="H34" s="97">
        <v>7000</v>
      </c>
      <c r="I34" s="97">
        <v>7000</v>
      </c>
      <c r="J34" s="99">
        <v>7000</v>
      </c>
    </row>
    <row r="35" spans="1:11" x14ac:dyDescent="0.25">
      <c r="A35" s="60" t="s">
        <v>61</v>
      </c>
      <c r="B35" s="36">
        <v>518</v>
      </c>
      <c r="C35" s="59" t="s">
        <v>21</v>
      </c>
      <c r="D35" s="36">
        <v>31</v>
      </c>
      <c r="E35" s="37">
        <v>11</v>
      </c>
      <c r="F35" s="38"/>
      <c r="G35" s="39"/>
      <c r="H35" s="97">
        <v>8000</v>
      </c>
      <c r="I35" s="97">
        <v>8000</v>
      </c>
      <c r="J35" s="99">
        <v>8000</v>
      </c>
    </row>
    <row r="36" spans="1:11" x14ac:dyDescent="0.25">
      <c r="A36" s="60" t="s">
        <v>58</v>
      </c>
      <c r="B36" s="36">
        <v>518</v>
      </c>
      <c r="C36" s="59" t="s">
        <v>21</v>
      </c>
      <c r="D36" s="36">
        <v>31</v>
      </c>
      <c r="E36" s="37">
        <v>31</v>
      </c>
      <c r="F36" s="38"/>
      <c r="G36" s="39"/>
      <c r="H36" s="97">
        <v>75000</v>
      </c>
      <c r="I36" s="97">
        <v>75000</v>
      </c>
      <c r="J36" s="99">
        <v>7000</v>
      </c>
    </row>
    <row r="37" spans="1:11" x14ac:dyDescent="0.25">
      <c r="A37" s="61" t="s">
        <v>37</v>
      </c>
      <c r="B37" s="54">
        <v>518</v>
      </c>
      <c r="C37" s="62" t="s">
        <v>38</v>
      </c>
      <c r="D37" s="54">
        <v>31</v>
      </c>
      <c r="E37" s="55">
        <v>11</v>
      </c>
      <c r="F37" s="4"/>
      <c r="G37" s="56"/>
      <c r="H37" s="104">
        <v>1500</v>
      </c>
      <c r="I37" s="104">
        <v>1500</v>
      </c>
      <c r="J37" s="106">
        <v>1500</v>
      </c>
    </row>
    <row r="38" spans="1:11" ht="15.75" thickBot="1" x14ac:dyDescent="0.3">
      <c r="A38" s="60" t="s">
        <v>51</v>
      </c>
      <c r="B38" s="63">
        <v>518</v>
      </c>
      <c r="C38" s="59" t="s">
        <v>50</v>
      </c>
      <c r="D38" s="36">
        <v>31</v>
      </c>
      <c r="E38" s="37">
        <v>11</v>
      </c>
      <c r="F38" s="38"/>
      <c r="G38" s="39"/>
      <c r="H38" s="97">
        <v>21000</v>
      </c>
      <c r="I38" s="97">
        <v>21000</v>
      </c>
      <c r="J38" s="99">
        <v>21000</v>
      </c>
    </row>
    <row r="39" spans="1:11" ht="15.75" thickBot="1" x14ac:dyDescent="0.3">
      <c r="A39" s="120" t="s">
        <v>39</v>
      </c>
      <c r="B39" s="123">
        <v>518</v>
      </c>
      <c r="C39" s="74"/>
      <c r="D39" s="123"/>
      <c r="E39" s="124"/>
      <c r="F39" s="73"/>
      <c r="G39" s="125"/>
      <c r="H39" s="129">
        <f>SUM(H25:H38)</f>
        <v>553900</v>
      </c>
      <c r="I39" s="127">
        <f>SUM(I25:I38)</f>
        <v>553900</v>
      </c>
      <c r="J39" s="129">
        <f>SUM(J25:J38)</f>
        <v>413000</v>
      </c>
    </row>
    <row r="40" spans="1:11" ht="15.75" thickBot="1" x14ac:dyDescent="0.3">
      <c r="A40" s="120" t="s">
        <v>101</v>
      </c>
      <c r="B40" s="121">
        <v>521</v>
      </c>
      <c r="C40" s="74" t="s">
        <v>82</v>
      </c>
      <c r="D40" s="123">
        <v>31</v>
      </c>
      <c r="E40" s="124">
        <v>11</v>
      </c>
      <c r="F40" s="73"/>
      <c r="G40" s="125"/>
      <c r="H40" s="129">
        <v>5418000</v>
      </c>
      <c r="I40" s="127">
        <v>5418000</v>
      </c>
      <c r="J40" s="129">
        <v>5033000</v>
      </c>
      <c r="K40" s="115"/>
    </row>
    <row r="41" spans="1:11" ht="15.75" thickBot="1" x14ac:dyDescent="0.3">
      <c r="A41" s="120" t="s">
        <v>102</v>
      </c>
      <c r="B41" s="121">
        <v>527</v>
      </c>
      <c r="C41" s="74" t="s">
        <v>82</v>
      </c>
      <c r="D41" s="123">
        <v>31</v>
      </c>
      <c r="E41" s="124">
        <v>11</v>
      </c>
      <c r="F41" s="73"/>
      <c r="G41" s="125"/>
      <c r="H41" s="129">
        <v>54180</v>
      </c>
      <c r="I41" s="127">
        <v>54180</v>
      </c>
      <c r="J41" s="129">
        <v>51000</v>
      </c>
    </row>
    <row r="42" spans="1:11" ht="15.75" thickBot="1" x14ac:dyDescent="0.3">
      <c r="A42" s="120" t="s">
        <v>87</v>
      </c>
      <c r="B42" s="121">
        <v>524</v>
      </c>
      <c r="C42" s="74" t="s">
        <v>83</v>
      </c>
      <c r="D42" s="123">
        <v>31</v>
      </c>
      <c r="E42" s="124">
        <v>11</v>
      </c>
      <c r="F42" s="73"/>
      <c r="G42" s="125"/>
      <c r="H42" s="129">
        <v>1830820</v>
      </c>
      <c r="I42" s="127">
        <v>1830820</v>
      </c>
      <c r="J42" s="129">
        <v>1701000</v>
      </c>
    </row>
    <row r="43" spans="1:11" ht="15.75" thickBot="1" x14ac:dyDescent="0.3">
      <c r="A43" s="120" t="s">
        <v>88</v>
      </c>
      <c r="B43" s="121">
        <v>501</v>
      </c>
      <c r="C43" s="74" t="s">
        <v>81</v>
      </c>
      <c r="D43" s="123">
        <v>31</v>
      </c>
      <c r="E43" s="124">
        <v>11</v>
      </c>
      <c r="F43" s="73"/>
      <c r="G43" s="125"/>
      <c r="H43" s="129">
        <v>34000</v>
      </c>
      <c r="I43" s="127">
        <v>34000</v>
      </c>
      <c r="J43" s="129"/>
      <c r="K43" s="115"/>
    </row>
    <row r="44" spans="1:11" ht="15.75" thickBot="1" x14ac:dyDescent="0.3">
      <c r="A44" s="120" t="s">
        <v>120</v>
      </c>
      <c r="B44" s="121">
        <v>549</v>
      </c>
      <c r="C44" s="122" t="s">
        <v>15</v>
      </c>
      <c r="D44" s="123">
        <v>31</v>
      </c>
      <c r="E44" s="124">
        <v>11</v>
      </c>
      <c r="F44" s="73"/>
      <c r="G44" s="125"/>
      <c r="H44" s="126">
        <v>15000</v>
      </c>
      <c r="I44" s="127">
        <v>15000</v>
      </c>
      <c r="J44" s="128">
        <v>11000</v>
      </c>
      <c r="K44" s="115"/>
    </row>
    <row r="45" spans="1:11" x14ac:dyDescent="0.25">
      <c r="A45" s="26" t="s">
        <v>32</v>
      </c>
      <c r="B45" s="45">
        <v>527</v>
      </c>
      <c r="C45" s="177" t="s">
        <v>79</v>
      </c>
      <c r="D45" s="41">
        <v>31</v>
      </c>
      <c r="E45" s="156">
        <v>11</v>
      </c>
      <c r="F45" s="32"/>
      <c r="G45" s="32"/>
      <c r="H45" s="95">
        <v>30000</v>
      </c>
      <c r="I45" s="109">
        <v>30000</v>
      </c>
      <c r="J45" s="96">
        <v>30000</v>
      </c>
    </row>
    <row r="46" spans="1:11" x14ac:dyDescent="0.25">
      <c r="A46" s="33" t="s">
        <v>20</v>
      </c>
      <c r="B46" s="38">
        <v>527</v>
      </c>
      <c r="C46" s="178" t="s">
        <v>78</v>
      </c>
      <c r="D46" s="34">
        <v>31</v>
      </c>
      <c r="E46" s="157">
        <v>11</v>
      </c>
      <c r="F46" s="39"/>
      <c r="G46" s="39"/>
      <c r="H46" s="97">
        <v>20000</v>
      </c>
      <c r="I46" s="100">
        <v>20000</v>
      </c>
      <c r="J46" s="99">
        <v>15000</v>
      </c>
    </row>
    <row r="47" spans="1:11" ht="15.75" thickBot="1" x14ac:dyDescent="0.3">
      <c r="A47" s="173" t="s">
        <v>64</v>
      </c>
      <c r="B47" s="64">
        <v>527</v>
      </c>
      <c r="C47" s="179" t="s">
        <v>15</v>
      </c>
      <c r="D47" s="172">
        <v>31</v>
      </c>
      <c r="E47" s="158">
        <v>11</v>
      </c>
      <c r="F47" s="65"/>
      <c r="G47" s="65"/>
      <c r="H47" s="101">
        <v>5000</v>
      </c>
      <c r="I47" s="110">
        <v>5000</v>
      </c>
      <c r="J47" s="103">
        <v>5000</v>
      </c>
    </row>
    <row r="48" spans="1:11" ht="15.75" thickBot="1" x14ac:dyDescent="0.3">
      <c r="A48" s="139" t="s">
        <v>80</v>
      </c>
      <c r="B48" s="140">
        <v>527</v>
      </c>
      <c r="C48" s="141"/>
      <c r="D48" s="142"/>
      <c r="E48" s="143"/>
      <c r="F48" s="92"/>
      <c r="G48" s="144"/>
      <c r="H48" s="130">
        <f>SUM(H45:H47)</f>
        <v>55000</v>
      </c>
      <c r="I48" s="145">
        <f>SUM(I45:I47)</f>
        <v>55000</v>
      </c>
      <c r="J48" s="132">
        <f>SUM(J45:J47)</f>
        <v>50000</v>
      </c>
    </row>
    <row r="49" spans="1:10" ht="15.75" thickBot="1" x14ac:dyDescent="0.3">
      <c r="A49" s="120" t="s">
        <v>40</v>
      </c>
      <c r="B49" s="133">
        <v>551</v>
      </c>
      <c r="C49" s="134" t="s">
        <v>25</v>
      </c>
      <c r="D49" s="135">
        <v>31</v>
      </c>
      <c r="E49" s="136">
        <v>11</v>
      </c>
      <c r="F49" s="137"/>
      <c r="G49" s="138"/>
      <c r="H49" s="126">
        <v>120100</v>
      </c>
      <c r="I49" s="127">
        <v>120100</v>
      </c>
      <c r="J49" s="128">
        <v>103000</v>
      </c>
    </row>
    <row r="50" spans="1:10" ht="15.75" thickBot="1" x14ac:dyDescent="0.3">
      <c r="A50" s="120" t="s">
        <v>130</v>
      </c>
      <c r="B50" s="133">
        <v>551</v>
      </c>
      <c r="C50" s="134" t="s">
        <v>131</v>
      </c>
      <c r="D50" s="135">
        <v>31</v>
      </c>
      <c r="E50" s="136">
        <v>11</v>
      </c>
      <c r="F50" s="137"/>
      <c r="G50" s="138"/>
      <c r="H50" s="126"/>
      <c r="I50" s="127"/>
      <c r="J50" s="128">
        <v>5000</v>
      </c>
    </row>
    <row r="51" spans="1:10" ht="15.75" thickBot="1" x14ac:dyDescent="0.3">
      <c r="A51" s="120" t="s">
        <v>41</v>
      </c>
      <c r="B51" s="123">
        <v>558</v>
      </c>
      <c r="C51" s="122" t="s">
        <v>42</v>
      </c>
      <c r="D51" s="123">
        <v>31</v>
      </c>
      <c r="E51" s="124">
        <v>11</v>
      </c>
      <c r="F51" s="159"/>
      <c r="G51" s="125"/>
      <c r="H51" s="126">
        <v>239000</v>
      </c>
      <c r="I51" s="129">
        <v>239000</v>
      </c>
      <c r="J51" s="128">
        <v>185000</v>
      </c>
    </row>
    <row r="52" spans="1:10" ht="15.75" thickBot="1" x14ac:dyDescent="0.3">
      <c r="A52" s="120" t="s">
        <v>114</v>
      </c>
      <c r="B52" s="121"/>
      <c r="C52" s="122"/>
      <c r="D52" s="123"/>
      <c r="E52" s="124"/>
      <c r="F52" s="73"/>
      <c r="G52" s="125"/>
      <c r="H52" s="126"/>
      <c r="I52" s="129"/>
      <c r="J52" s="128"/>
    </row>
    <row r="53" spans="1:10" ht="15.75" thickBot="1" x14ac:dyDescent="0.3">
      <c r="A53" s="16" t="s">
        <v>115</v>
      </c>
      <c r="B53" s="121">
        <v>521</v>
      </c>
      <c r="C53" s="122" t="s">
        <v>25</v>
      </c>
      <c r="D53" s="123">
        <v>31</v>
      </c>
      <c r="E53" s="124">
        <v>11</v>
      </c>
      <c r="F53" s="73"/>
      <c r="G53" s="125"/>
      <c r="H53" s="126"/>
      <c r="I53" s="129"/>
      <c r="J53" s="128">
        <v>1768000</v>
      </c>
    </row>
    <row r="54" spans="1:10" ht="15.75" thickBot="1" x14ac:dyDescent="0.3">
      <c r="A54" s="16" t="s">
        <v>119</v>
      </c>
      <c r="B54" s="121">
        <v>524</v>
      </c>
      <c r="C54" s="122" t="s">
        <v>117</v>
      </c>
      <c r="D54" s="123">
        <v>31</v>
      </c>
      <c r="E54" s="124">
        <v>11</v>
      </c>
      <c r="F54" s="73"/>
      <c r="G54" s="125"/>
      <c r="H54" s="126"/>
      <c r="I54" s="129"/>
      <c r="J54" s="128">
        <v>616000</v>
      </c>
    </row>
    <row r="55" spans="1:10" ht="15.75" thickBot="1" x14ac:dyDescent="0.3">
      <c r="A55" s="16" t="s">
        <v>121</v>
      </c>
      <c r="B55" s="121">
        <v>521</v>
      </c>
      <c r="C55" s="122" t="s">
        <v>122</v>
      </c>
      <c r="D55" s="123">
        <v>31</v>
      </c>
      <c r="E55" s="124">
        <v>11</v>
      </c>
      <c r="F55" s="73"/>
      <c r="G55" s="125"/>
      <c r="H55" s="126"/>
      <c r="I55" s="129"/>
      <c r="J55" s="128">
        <v>50000</v>
      </c>
    </row>
    <row r="56" spans="1:10" ht="15.75" thickBot="1" x14ac:dyDescent="0.3">
      <c r="A56" s="16" t="s">
        <v>125</v>
      </c>
      <c r="B56" s="121">
        <v>525</v>
      </c>
      <c r="C56" s="122" t="s">
        <v>25</v>
      </c>
      <c r="D56" s="123">
        <v>31</v>
      </c>
      <c r="E56" s="124">
        <v>11</v>
      </c>
      <c r="F56" s="73"/>
      <c r="G56" s="125"/>
      <c r="H56" s="126"/>
      <c r="I56" s="129"/>
      <c r="J56" s="128">
        <v>24000</v>
      </c>
    </row>
    <row r="57" spans="1:10" ht="15.75" thickBot="1" x14ac:dyDescent="0.3">
      <c r="A57" s="16" t="s">
        <v>127</v>
      </c>
      <c r="B57" s="121">
        <v>527</v>
      </c>
      <c r="C57" s="122" t="s">
        <v>79</v>
      </c>
      <c r="D57" s="123">
        <v>31</v>
      </c>
      <c r="E57" s="124">
        <v>11</v>
      </c>
      <c r="F57" s="73"/>
      <c r="G57" s="125"/>
      <c r="H57" s="126"/>
      <c r="I57" s="129"/>
      <c r="J57" s="128">
        <v>20000</v>
      </c>
    </row>
    <row r="58" spans="1:10" ht="15.75" thickBot="1" x14ac:dyDescent="0.3">
      <c r="A58" s="16" t="s">
        <v>126</v>
      </c>
      <c r="B58" s="121">
        <v>501</v>
      </c>
      <c r="C58" s="122" t="s">
        <v>117</v>
      </c>
      <c r="D58" s="123">
        <v>31</v>
      </c>
      <c r="E58" s="124">
        <v>11</v>
      </c>
      <c r="F58" s="73"/>
      <c r="G58" s="125"/>
      <c r="H58" s="126"/>
      <c r="I58" s="129"/>
      <c r="J58" s="128">
        <v>10000</v>
      </c>
    </row>
    <row r="59" spans="1:10" ht="15.75" thickBot="1" x14ac:dyDescent="0.3">
      <c r="A59" s="120" t="s">
        <v>116</v>
      </c>
      <c r="B59" s="121"/>
      <c r="C59" s="122"/>
      <c r="D59" s="123"/>
      <c r="E59" s="124"/>
      <c r="F59" s="73"/>
      <c r="G59" s="125"/>
      <c r="H59" s="126"/>
      <c r="I59" s="129"/>
      <c r="J59" s="128">
        <f>J53+J54+J58+J55+J56+J57</f>
        <v>2488000</v>
      </c>
    </row>
    <row r="60" spans="1:10" ht="16.5" thickBot="1" x14ac:dyDescent="0.3">
      <c r="A60" s="66" t="s">
        <v>43</v>
      </c>
      <c r="B60" s="67"/>
      <c r="C60" s="68"/>
      <c r="D60" s="69"/>
      <c r="E60" s="70"/>
      <c r="F60" s="71"/>
      <c r="G60" s="72"/>
      <c r="H60" s="174">
        <f>H18+H22+H23+H24+H39+H44+H48+H49+H51+H40+H41+H42+H43</f>
        <v>10126500</v>
      </c>
      <c r="I60" s="174">
        <f>I18+I22+I23+I24+I39+I44+I48+I49+I51+I40+I41+I42+I43</f>
        <v>10126500</v>
      </c>
      <c r="J60" s="174">
        <f>J18+J22+J23+J24+J39+J44+J48+J49+J51+J40+J41+J42+J43+J59+J50</f>
        <v>11799000</v>
      </c>
    </row>
    <row r="61" spans="1:10" ht="15.75" thickBot="1" x14ac:dyDescent="0.3">
      <c r="A61" s="6"/>
      <c r="B61" s="5"/>
      <c r="C61" s="5"/>
      <c r="D61" s="5"/>
      <c r="E61" s="5"/>
      <c r="F61" s="5"/>
      <c r="G61" s="5"/>
      <c r="H61" s="168"/>
      <c r="I61" s="107"/>
      <c r="J61" s="108"/>
    </row>
    <row r="62" spans="1:10" ht="16.5" thickBot="1" x14ac:dyDescent="0.3">
      <c r="A62" s="233" t="s">
        <v>44</v>
      </c>
      <c r="B62" s="234"/>
      <c r="C62" s="234"/>
      <c r="D62" s="234"/>
      <c r="E62" s="234"/>
      <c r="F62" s="234"/>
      <c r="G62" s="234"/>
      <c r="H62" s="234"/>
      <c r="I62" s="234"/>
      <c r="J62" s="234"/>
    </row>
    <row r="63" spans="1:10" x14ac:dyDescent="0.25">
      <c r="A63" s="75" t="s">
        <v>45</v>
      </c>
      <c r="B63" s="32">
        <v>602</v>
      </c>
      <c r="C63" s="76" t="s">
        <v>15</v>
      </c>
      <c r="D63" s="32">
        <v>31</v>
      </c>
      <c r="E63" s="27">
        <v>11</v>
      </c>
      <c r="F63" s="77"/>
      <c r="G63" s="78"/>
      <c r="H63" s="95">
        <v>500000</v>
      </c>
      <c r="I63" s="96">
        <v>500000</v>
      </c>
      <c r="J63" s="96">
        <v>500000</v>
      </c>
    </row>
    <row r="64" spans="1:10" x14ac:dyDescent="0.25">
      <c r="A64" s="60" t="s">
        <v>46</v>
      </c>
      <c r="B64" s="39">
        <v>602</v>
      </c>
      <c r="C64" s="59" t="s">
        <v>25</v>
      </c>
      <c r="D64" s="39">
        <v>31</v>
      </c>
      <c r="E64" s="79">
        <v>41</v>
      </c>
      <c r="F64" s="38"/>
      <c r="G64" s="39"/>
      <c r="H64" s="104">
        <v>520000</v>
      </c>
      <c r="I64" s="99">
        <v>520000</v>
      </c>
      <c r="J64" s="106">
        <v>520000</v>
      </c>
    </row>
    <row r="65" spans="1:11" x14ac:dyDescent="0.25">
      <c r="A65" s="60" t="s">
        <v>124</v>
      </c>
      <c r="B65" s="39">
        <v>649</v>
      </c>
      <c r="C65" s="59" t="s">
        <v>25</v>
      </c>
      <c r="D65" s="39">
        <v>31</v>
      </c>
      <c r="E65" s="79">
        <v>11</v>
      </c>
      <c r="F65" s="38"/>
      <c r="G65" s="39"/>
      <c r="H65" s="104"/>
      <c r="I65" s="99"/>
      <c r="J65" s="106">
        <v>10000</v>
      </c>
    </row>
    <row r="66" spans="1:11" x14ac:dyDescent="0.25">
      <c r="A66" s="60" t="s">
        <v>47</v>
      </c>
      <c r="B66" s="39">
        <v>662</v>
      </c>
      <c r="C66" s="59" t="s">
        <v>25</v>
      </c>
      <c r="D66" s="39">
        <v>31</v>
      </c>
      <c r="E66" s="79">
        <v>11</v>
      </c>
      <c r="F66" s="38"/>
      <c r="G66" s="39"/>
      <c r="H66" s="97">
        <v>1000</v>
      </c>
      <c r="I66" s="99">
        <v>1000</v>
      </c>
      <c r="J66" s="99">
        <v>1000</v>
      </c>
    </row>
    <row r="67" spans="1:11" x14ac:dyDescent="0.25">
      <c r="A67" s="116" t="s">
        <v>132</v>
      </c>
      <c r="B67" s="53">
        <v>672</v>
      </c>
      <c r="C67" s="117" t="s">
        <v>133</v>
      </c>
      <c r="D67" s="53">
        <v>31</v>
      </c>
      <c r="E67" s="118">
        <v>11</v>
      </c>
      <c r="F67" s="52"/>
      <c r="G67" s="53"/>
      <c r="H67" s="111"/>
      <c r="I67" s="99"/>
      <c r="J67" s="170">
        <v>5000</v>
      </c>
    </row>
    <row r="68" spans="1:11" x14ac:dyDescent="0.25">
      <c r="A68" s="116" t="s">
        <v>85</v>
      </c>
      <c r="B68" s="53">
        <v>672</v>
      </c>
      <c r="C68" s="117" t="s">
        <v>25</v>
      </c>
      <c r="D68" s="53">
        <v>31</v>
      </c>
      <c r="E68" s="118">
        <v>11</v>
      </c>
      <c r="F68" s="52"/>
      <c r="G68" s="53"/>
      <c r="H68" s="111">
        <v>7337000</v>
      </c>
      <c r="I68" s="99">
        <v>7337000</v>
      </c>
      <c r="J68" s="170">
        <f>J40+J41+J42+J43</f>
        <v>6785000</v>
      </c>
    </row>
    <row r="69" spans="1:11" ht="15.75" thickBot="1" x14ac:dyDescent="0.3">
      <c r="A69" s="80" t="s">
        <v>123</v>
      </c>
      <c r="B69" s="53">
        <v>672</v>
      </c>
      <c r="C69" s="117" t="s">
        <v>42</v>
      </c>
      <c r="D69" s="53">
        <v>31</v>
      </c>
      <c r="E69" s="118">
        <v>11</v>
      </c>
      <c r="F69" s="52"/>
      <c r="G69" s="53"/>
      <c r="H69" s="111"/>
      <c r="I69" s="99"/>
      <c r="J69" s="170">
        <f>J59</f>
        <v>2488000</v>
      </c>
    </row>
    <row r="70" spans="1:11" ht="15.75" thickBot="1" x14ac:dyDescent="0.3">
      <c r="A70" s="80" t="s">
        <v>128</v>
      </c>
      <c r="B70" s="65">
        <v>672</v>
      </c>
      <c r="C70" s="81" t="s">
        <v>42</v>
      </c>
      <c r="D70" s="65">
        <v>31</v>
      </c>
      <c r="E70" s="82">
        <v>11</v>
      </c>
      <c r="F70" s="64"/>
      <c r="G70" s="65"/>
      <c r="H70" s="101">
        <v>1768500</v>
      </c>
      <c r="I70" s="167">
        <v>1768500</v>
      </c>
      <c r="J70" s="103">
        <v>1490000</v>
      </c>
      <c r="K70" s="115"/>
    </row>
    <row r="71" spans="1:11" ht="16.5" thickBot="1" x14ac:dyDescent="0.3">
      <c r="A71" s="160" t="s">
        <v>48</v>
      </c>
      <c r="B71" s="161"/>
      <c r="C71" s="162"/>
      <c r="D71" s="163"/>
      <c r="E71" s="164"/>
      <c r="F71" s="165"/>
      <c r="G71" s="166"/>
      <c r="H71" s="175">
        <f>SUM(H63:H70)</f>
        <v>10126500</v>
      </c>
      <c r="I71" s="176">
        <f>SUM(I63:I70)</f>
        <v>10126500</v>
      </c>
      <c r="J71" s="175">
        <f>SUM(J63:J70)</f>
        <v>11799000</v>
      </c>
      <c r="K71" s="115"/>
    </row>
    <row r="72" spans="1:11" ht="16.5" thickBot="1" x14ac:dyDescent="0.3">
      <c r="A72" s="83" t="s">
        <v>49</v>
      </c>
      <c r="B72" s="84"/>
      <c r="C72" s="85"/>
      <c r="D72" s="86"/>
      <c r="E72" s="87"/>
      <c r="F72" s="88"/>
      <c r="G72" s="89"/>
      <c r="H72" s="3">
        <f>H60-H71</f>
        <v>0</v>
      </c>
      <c r="I72" s="3">
        <f>I60-I71</f>
        <v>0</v>
      </c>
      <c r="J72" s="171">
        <f>J60-J71</f>
        <v>0</v>
      </c>
      <c r="K72" s="115"/>
    </row>
    <row r="73" spans="1:11" ht="16.5" thickBot="1" x14ac:dyDescent="0.3">
      <c r="A73" s="169"/>
      <c r="B73" s="92"/>
      <c r="C73" s="92"/>
      <c r="D73" s="92"/>
      <c r="E73" s="92"/>
      <c r="F73" s="92"/>
      <c r="G73" s="92"/>
      <c r="H73" s="187"/>
      <c r="I73" s="187"/>
      <c r="J73" s="187"/>
      <c r="K73" s="115"/>
    </row>
    <row r="74" spans="1:11" ht="16.5" thickBot="1" x14ac:dyDescent="0.3">
      <c r="A74" s="188" t="s">
        <v>129</v>
      </c>
      <c r="B74" s="189"/>
      <c r="C74" s="189"/>
      <c r="D74" s="189"/>
      <c r="E74" s="189"/>
      <c r="F74" s="189"/>
      <c r="G74" s="189"/>
      <c r="H74" s="190"/>
      <c r="I74" s="190"/>
      <c r="J74" s="191"/>
      <c r="K74" s="115"/>
    </row>
    <row r="75" spans="1:11" x14ac:dyDescent="0.25">
      <c r="A75" s="90"/>
      <c r="B75" s="4"/>
      <c r="C75" s="4"/>
      <c r="D75" s="4"/>
      <c r="E75" s="4"/>
      <c r="F75" s="4"/>
      <c r="G75" s="4"/>
      <c r="H75" s="4"/>
      <c r="I75" s="4"/>
      <c r="J75" s="193"/>
    </row>
    <row r="76" spans="1:11" x14ac:dyDescent="0.25">
      <c r="A76" s="4" t="s">
        <v>89</v>
      </c>
      <c r="B76" s="4"/>
      <c r="C76" s="91"/>
      <c r="D76" s="91"/>
      <c r="E76" s="4"/>
      <c r="F76" s="4"/>
      <c r="G76" s="4"/>
      <c r="H76" s="4"/>
      <c r="I76" s="4"/>
      <c r="J76" s="192"/>
    </row>
    <row r="77" spans="1:11" x14ac:dyDescent="0.25">
      <c r="A77" s="4" t="s">
        <v>96</v>
      </c>
      <c r="B77" s="4" t="s">
        <v>135</v>
      </c>
      <c r="C77" s="4"/>
      <c r="D77" s="4"/>
      <c r="E77" s="4"/>
      <c r="F77" s="4"/>
      <c r="G77" s="4"/>
      <c r="H77" s="4"/>
      <c r="I77" s="4"/>
      <c r="J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192"/>
      <c r="J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1" x14ac:dyDescent="0.25">
      <c r="A80" s="107" t="s">
        <v>90</v>
      </c>
      <c r="B80" s="4" t="s">
        <v>136</v>
      </c>
      <c r="C80" s="107"/>
      <c r="D80" s="107"/>
      <c r="E80" s="107"/>
      <c r="F80" s="107"/>
      <c r="G80" s="107"/>
      <c r="H80" s="107"/>
      <c r="I80" s="5"/>
      <c r="J80" s="5"/>
    </row>
    <row r="81" spans="1:10" x14ac:dyDescent="0.25">
      <c r="A81" s="107" t="s">
        <v>52</v>
      </c>
      <c r="B81" s="107"/>
      <c r="C81" s="107"/>
      <c r="D81" s="107"/>
      <c r="E81" s="107"/>
      <c r="F81" s="107"/>
      <c r="G81" s="107"/>
      <c r="H81" s="107"/>
      <c r="I81" s="5"/>
      <c r="J81" s="5"/>
    </row>
    <row r="82" spans="1:10" x14ac:dyDescent="0.25">
      <c r="A82" s="107"/>
      <c r="B82" s="107"/>
      <c r="C82" s="107"/>
      <c r="D82" s="107"/>
      <c r="E82" s="107"/>
      <c r="F82" s="107"/>
      <c r="G82" s="107"/>
      <c r="H82" s="107"/>
    </row>
    <row r="83" spans="1:10" ht="15.75" thickBot="1" x14ac:dyDescent="0.3">
      <c r="A83" s="107"/>
      <c r="B83" s="107"/>
      <c r="C83" s="107"/>
      <c r="D83" s="107"/>
      <c r="E83" s="107"/>
      <c r="F83" s="107"/>
      <c r="G83" s="107"/>
      <c r="H83" s="107"/>
    </row>
    <row r="84" spans="1:10" ht="15.75" thickBot="1" x14ac:dyDescent="0.3">
      <c r="A84" s="214" t="s">
        <v>71</v>
      </c>
      <c r="B84" s="215"/>
      <c r="C84" s="215"/>
      <c r="D84" s="215"/>
      <c r="E84" s="215"/>
      <c r="F84" s="215"/>
      <c r="G84" s="216"/>
      <c r="H84" s="151">
        <f>H85+H86+H87</f>
        <v>750000</v>
      </c>
    </row>
    <row r="85" spans="1:10" x14ac:dyDescent="0.25">
      <c r="A85" s="235" t="s">
        <v>86</v>
      </c>
      <c r="B85" s="236"/>
      <c r="C85" s="236"/>
      <c r="D85" s="236"/>
      <c r="E85" s="236"/>
      <c r="F85" s="236"/>
      <c r="G85" s="237"/>
      <c r="H85" s="150">
        <v>250000</v>
      </c>
    </row>
    <row r="86" spans="1:10" x14ac:dyDescent="0.25">
      <c r="A86" s="238" t="s">
        <v>26</v>
      </c>
      <c r="B86" s="239"/>
      <c r="C86" s="239"/>
      <c r="D86" s="239"/>
      <c r="E86" s="239"/>
      <c r="F86" s="239"/>
      <c r="G86" s="240"/>
      <c r="H86" s="146">
        <v>350000</v>
      </c>
    </row>
    <row r="87" spans="1:10" ht="15.75" thickBot="1" x14ac:dyDescent="0.3">
      <c r="A87" s="219" t="s">
        <v>27</v>
      </c>
      <c r="B87" s="220"/>
      <c r="C87" s="220"/>
      <c r="D87" s="220"/>
      <c r="E87" s="220"/>
      <c r="F87" s="220"/>
      <c r="G87" s="221"/>
      <c r="H87" s="147">
        <v>150000</v>
      </c>
    </row>
    <row r="88" spans="1:10" ht="15.75" thickBot="1" x14ac:dyDescent="0.3"/>
    <row r="89" spans="1:10" ht="15.75" thickBot="1" x14ac:dyDescent="0.3">
      <c r="A89" s="214" t="s">
        <v>55</v>
      </c>
      <c r="B89" s="215"/>
      <c r="C89" s="215"/>
      <c r="D89" s="215"/>
      <c r="E89" s="215"/>
      <c r="F89" s="215"/>
      <c r="G89" s="216"/>
      <c r="H89" s="149">
        <f>SUM(H90:H93)</f>
        <v>190000</v>
      </c>
    </row>
    <row r="90" spans="1:10" x14ac:dyDescent="0.25">
      <c r="A90" s="201" t="s">
        <v>118</v>
      </c>
      <c r="B90" s="202"/>
      <c r="C90" s="202"/>
      <c r="D90" s="202"/>
      <c r="E90" s="202"/>
      <c r="F90" s="202"/>
      <c r="G90" s="203"/>
      <c r="H90" s="113">
        <v>80000</v>
      </c>
    </row>
    <row r="91" spans="1:10" x14ac:dyDescent="0.25">
      <c r="A91" s="201" t="s">
        <v>110</v>
      </c>
      <c r="B91" s="202"/>
      <c r="C91" s="202"/>
      <c r="D91" s="202"/>
      <c r="E91" s="202"/>
      <c r="F91" s="202"/>
      <c r="G91" s="203"/>
      <c r="H91" s="113">
        <v>40000</v>
      </c>
    </row>
    <row r="92" spans="1:10" x14ac:dyDescent="0.25">
      <c r="A92" s="201" t="s">
        <v>91</v>
      </c>
      <c r="B92" s="202"/>
      <c r="C92" s="202"/>
      <c r="D92" s="202"/>
      <c r="E92" s="202"/>
      <c r="F92" s="202"/>
      <c r="G92" s="203"/>
      <c r="H92" s="113">
        <v>30000</v>
      </c>
    </row>
    <row r="93" spans="1:10" ht="15.75" thickBot="1" x14ac:dyDescent="0.3">
      <c r="A93" s="227" t="s">
        <v>56</v>
      </c>
      <c r="B93" s="228"/>
      <c r="C93" s="228"/>
      <c r="D93" s="228"/>
      <c r="E93" s="228"/>
      <c r="F93" s="228"/>
      <c r="G93" s="228"/>
      <c r="H93" s="184">
        <v>40000</v>
      </c>
    </row>
    <row r="94" spans="1:10" ht="15.75" thickBot="1" x14ac:dyDescent="0.3">
      <c r="A94" s="180"/>
      <c r="B94" s="180"/>
      <c r="C94" s="180"/>
      <c r="D94" s="180"/>
      <c r="E94" s="180"/>
      <c r="F94" s="180"/>
      <c r="G94" s="180"/>
      <c r="H94" s="182"/>
    </row>
    <row r="95" spans="1:10" ht="15.75" thickBot="1" x14ac:dyDescent="0.3">
      <c r="A95" s="214" t="s">
        <v>95</v>
      </c>
      <c r="B95" s="215"/>
      <c r="C95" s="215"/>
      <c r="D95" s="215"/>
      <c r="E95" s="215"/>
      <c r="F95" s="215"/>
      <c r="G95" s="216"/>
      <c r="H95" s="149">
        <f>SUM(H96:H100)</f>
        <v>280000</v>
      </c>
    </row>
    <row r="96" spans="1:10" x14ac:dyDescent="0.25">
      <c r="A96" s="217" t="s">
        <v>108</v>
      </c>
      <c r="B96" s="218"/>
      <c r="C96" s="218"/>
      <c r="D96" s="218"/>
      <c r="E96" s="218"/>
      <c r="F96" s="218"/>
      <c r="G96" s="218"/>
      <c r="H96" s="183">
        <v>40000</v>
      </c>
    </row>
    <row r="97" spans="1:8" x14ac:dyDescent="0.25">
      <c r="A97" s="217" t="s">
        <v>97</v>
      </c>
      <c r="B97" s="218"/>
      <c r="C97" s="218"/>
      <c r="D97" s="218"/>
      <c r="E97" s="218"/>
      <c r="F97" s="218"/>
      <c r="G97" s="218"/>
      <c r="H97" s="183">
        <v>50000</v>
      </c>
    </row>
    <row r="98" spans="1:8" x14ac:dyDescent="0.25">
      <c r="A98" s="217" t="s">
        <v>112</v>
      </c>
      <c r="B98" s="218"/>
      <c r="C98" s="218"/>
      <c r="D98" s="218"/>
      <c r="E98" s="218"/>
      <c r="F98" s="218"/>
      <c r="G98" s="218"/>
      <c r="H98" s="183">
        <v>60000</v>
      </c>
    </row>
    <row r="99" spans="1:8" x14ac:dyDescent="0.25">
      <c r="A99" s="217" t="s">
        <v>113</v>
      </c>
      <c r="B99" s="218"/>
      <c r="C99" s="218"/>
      <c r="D99" s="218"/>
      <c r="E99" s="218"/>
      <c r="F99" s="218"/>
      <c r="G99" s="218"/>
      <c r="H99" s="183">
        <v>80000</v>
      </c>
    </row>
    <row r="100" spans="1:8" x14ac:dyDescent="0.25">
      <c r="A100" s="201" t="s">
        <v>98</v>
      </c>
      <c r="B100" s="202"/>
      <c r="C100" s="202"/>
      <c r="D100" s="202"/>
      <c r="E100" s="202"/>
      <c r="F100" s="202"/>
      <c r="G100" s="203"/>
      <c r="H100" s="113">
        <v>50000</v>
      </c>
    </row>
    <row r="101" spans="1:8" ht="15.75" thickBot="1" x14ac:dyDescent="0.3">
      <c r="A101" s="229"/>
      <c r="B101" s="205"/>
      <c r="C101" s="205"/>
      <c r="D101" s="205"/>
      <c r="E101" s="205"/>
      <c r="F101" s="205"/>
      <c r="G101" s="205"/>
      <c r="H101" s="230"/>
    </row>
    <row r="102" spans="1:8" ht="15.75" thickBot="1" x14ac:dyDescent="0.3">
      <c r="A102" s="222" t="s">
        <v>60</v>
      </c>
      <c r="B102" s="223"/>
      <c r="C102" s="223"/>
      <c r="D102" s="223"/>
      <c r="E102" s="223"/>
      <c r="F102" s="223"/>
      <c r="G102" s="224"/>
      <c r="H102" s="181">
        <f>SUM(H103:H108)</f>
        <v>185000</v>
      </c>
    </row>
    <row r="103" spans="1:8" x14ac:dyDescent="0.25">
      <c r="A103" s="225" t="s">
        <v>109</v>
      </c>
      <c r="B103" s="226"/>
      <c r="C103" s="226"/>
      <c r="D103" s="226"/>
      <c r="E103" s="226"/>
      <c r="F103" s="226"/>
      <c r="G103" s="226"/>
      <c r="H103" s="185">
        <v>15000</v>
      </c>
    </row>
    <row r="104" spans="1:8" x14ac:dyDescent="0.25">
      <c r="A104" s="208" t="s">
        <v>66</v>
      </c>
      <c r="B104" s="209"/>
      <c r="C104" s="209"/>
      <c r="D104" s="209"/>
      <c r="E104" s="209"/>
      <c r="F104" s="209"/>
      <c r="G104" s="209"/>
      <c r="H104" s="113">
        <v>10000</v>
      </c>
    </row>
    <row r="105" spans="1:8" x14ac:dyDescent="0.25">
      <c r="A105" s="208" t="s">
        <v>93</v>
      </c>
      <c r="B105" s="209"/>
      <c r="C105" s="209"/>
      <c r="D105" s="209"/>
      <c r="E105" s="209"/>
      <c r="F105" s="209"/>
      <c r="G105" s="209"/>
      <c r="H105" s="113">
        <v>20000</v>
      </c>
    </row>
    <row r="106" spans="1:8" x14ac:dyDescent="0.25">
      <c r="A106" s="208" t="s">
        <v>99</v>
      </c>
      <c r="B106" s="209"/>
      <c r="C106" s="209"/>
      <c r="D106" s="209"/>
      <c r="E106" s="209"/>
      <c r="F106" s="209"/>
      <c r="G106" s="209"/>
      <c r="H106" s="113">
        <v>30000</v>
      </c>
    </row>
    <row r="107" spans="1:8" x14ac:dyDescent="0.25">
      <c r="A107" s="208" t="s">
        <v>100</v>
      </c>
      <c r="B107" s="209"/>
      <c r="C107" s="209"/>
      <c r="D107" s="209"/>
      <c r="E107" s="209"/>
      <c r="F107" s="209"/>
      <c r="G107" s="209"/>
      <c r="H107" s="113">
        <v>10000</v>
      </c>
    </row>
    <row r="108" spans="1:8" ht="15.75" thickBot="1" x14ac:dyDescent="0.3">
      <c r="A108" s="212" t="s">
        <v>92</v>
      </c>
      <c r="B108" s="213"/>
      <c r="C108" s="213"/>
      <c r="D108" s="213"/>
      <c r="E108" s="213"/>
      <c r="F108" s="213"/>
      <c r="G108" s="213"/>
      <c r="H108" s="114">
        <v>100000</v>
      </c>
    </row>
    <row r="109" spans="1:8" ht="15.75" thickBot="1" x14ac:dyDescent="0.3">
      <c r="A109" s="194"/>
      <c r="B109" s="194"/>
      <c r="C109" s="194"/>
      <c r="D109" s="194"/>
      <c r="E109" s="194"/>
      <c r="F109" s="194"/>
      <c r="G109" s="194"/>
    </row>
    <row r="110" spans="1:8" ht="15.75" thickBot="1" x14ac:dyDescent="0.3">
      <c r="A110" s="198" t="s">
        <v>62</v>
      </c>
      <c r="B110" s="199"/>
      <c r="C110" s="199"/>
      <c r="D110" s="199"/>
      <c r="E110" s="199"/>
      <c r="F110" s="199"/>
      <c r="G110" s="200"/>
      <c r="H110" s="149">
        <f>SUM(H111:H111)</f>
        <v>7000</v>
      </c>
    </row>
    <row r="111" spans="1:8" x14ac:dyDescent="0.25">
      <c r="A111" s="201" t="s">
        <v>72</v>
      </c>
      <c r="B111" s="202"/>
      <c r="C111" s="202"/>
      <c r="D111" s="202"/>
      <c r="E111" s="202"/>
      <c r="F111" s="202"/>
      <c r="G111" s="203"/>
      <c r="H111" s="148">
        <v>7000</v>
      </c>
    </row>
    <row r="112" spans="1:8" ht="15.75" thickBot="1" x14ac:dyDescent="0.3">
      <c r="A112" s="204"/>
      <c r="B112" s="204"/>
      <c r="C112" s="204"/>
      <c r="D112" s="204"/>
      <c r="E112" s="204"/>
      <c r="F112" s="204"/>
      <c r="G112" s="204"/>
    </row>
    <row r="113" spans="1:8" x14ac:dyDescent="0.25">
      <c r="A113" s="195" t="s">
        <v>63</v>
      </c>
      <c r="B113" s="196"/>
      <c r="C113" s="196"/>
      <c r="D113" s="196"/>
      <c r="E113" s="196"/>
      <c r="F113" s="196"/>
      <c r="G113" s="197"/>
      <c r="H113" s="112">
        <f>SUM(H114:H117)</f>
        <v>75000</v>
      </c>
    </row>
    <row r="114" spans="1:8" x14ac:dyDescent="0.25">
      <c r="A114" s="206" t="s">
        <v>92</v>
      </c>
      <c r="B114" s="207"/>
      <c r="C114" s="207"/>
      <c r="D114" s="207"/>
      <c r="E114" s="207"/>
      <c r="F114" s="207"/>
      <c r="G114" s="207"/>
      <c r="H114" s="113">
        <v>40000</v>
      </c>
    </row>
    <row r="115" spans="1:8" x14ac:dyDescent="0.25">
      <c r="A115" s="208" t="s">
        <v>94</v>
      </c>
      <c r="B115" s="209"/>
      <c r="C115" s="209"/>
      <c r="D115" s="209"/>
      <c r="E115" s="209"/>
      <c r="F115" s="209"/>
      <c r="G115" s="209"/>
      <c r="H115" s="113">
        <v>20000</v>
      </c>
    </row>
    <row r="116" spans="1:8" x14ac:dyDescent="0.25">
      <c r="A116" s="201" t="s">
        <v>111</v>
      </c>
      <c r="B116" s="202"/>
      <c r="C116" s="202"/>
      <c r="D116" s="202"/>
      <c r="E116" s="202"/>
      <c r="F116" s="202"/>
      <c r="G116" s="203"/>
      <c r="H116" s="113">
        <v>15000</v>
      </c>
    </row>
    <row r="117" spans="1:8" ht="15.75" thickBot="1" x14ac:dyDescent="0.3">
      <c r="A117" s="210"/>
      <c r="B117" s="211"/>
      <c r="C117" s="211"/>
      <c r="D117" s="211"/>
      <c r="E117" s="211"/>
      <c r="F117" s="211"/>
      <c r="G117" s="211"/>
      <c r="H117" s="114"/>
    </row>
    <row r="118" spans="1:8" x14ac:dyDescent="0.25">
      <c r="A118" s="205"/>
      <c r="B118" s="205"/>
      <c r="C118" s="205"/>
      <c r="D118" s="205"/>
      <c r="E118" s="205"/>
      <c r="F118" s="205"/>
      <c r="G118" s="205"/>
      <c r="H118" s="119"/>
    </row>
    <row r="119" spans="1:8" x14ac:dyDescent="0.25">
      <c r="A119" s="205"/>
      <c r="B119" s="205"/>
      <c r="C119" s="205"/>
      <c r="D119" s="205"/>
      <c r="E119" s="205"/>
      <c r="F119" s="205"/>
      <c r="G119" s="205"/>
      <c r="H119" s="119"/>
    </row>
    <row r="120" spans="1:8" x14ac:dyDescent="0.25">
      <c r="A120" s="205"/>
      <c r="B120" s="205"/>
      <c r="C120" s="205"/>
      <c r="D120" s="205"/>
      <c r="E120" s="205"/>
      <c r="F120" s="205"/>
      <c r="G120" s="205"/>
      <c r="H120" s="119"/>
    </row>
    <row r="121" spans="1:8" x14ac:dyDescent="0.25">
      <c r="A121" s="205"/>
      <c r="B121" s="205"/>
      <c r="C121" s="205"/>
      <c r="D121" s="205"/>
      <c r="E121" s="205"/>
      <c r="F121" s="205"/>
      <c r="G121" s="205"/>
      <c r="H121" s="119"/>
    </row>
  </sheetData>
  <mergeCells count="40">
    <mergeCell ref="J6:J7"/>
    <mergeCell ref="A62:J62"/>
    <mergeCell ref="A84:G84"/>
    <mergeCell ref="A85:G85"/>
    <mergeCell ref="A86:G86"/>
    <mergeCell ref="I6:I7"/>
    <mergeCell ref="H6:H7"/>
    <mergeCell ref="A87:G87"/>
    <mergeCell ref="A102:G102"/>
    <mergeCell ref="A103:G103"/>
    <mergeCell ref="A89:G89"/>
    <mergeCell ref="A90:G90"/>
    <mergeCell ref="A91:G91"/>
    <mergeCell ref="A93:G93"/>
    <mergeCell ref="A101:H101"/>
    <mergeCell ref="A92:G92"/>
    <mergeCell ref="A99:G99"/>
    <mergeCell ref="A108:G108"/>
    <mergeCell ref="A95:G95"/>
    <mergeCell ref="A100:G100"/>
    <mergeCell ref="A96:G96"/>
    <mergeCell ref="A97:G97"/>
    <mergeCell ref="A98:G98"/>
    <mergeCell ref="A107:G107"/>
    <mergeCell ref="A104:G104"/>
    <mergeCell ref="A105:G105"/>
    <mergeCell ref="A106:G106"/>
    <mergeCell ref="A121:G121"/>
    <mergeCell ref="A114:G114"/>
    <mergeCell ref="A115:G115"/>
    <mergeCell ref="A116:G116"/>
    <mergeCell ref="A117:G117"/>
    <mergeCell ref="A118:G118"/>
    <mergeCell ref="A119:G119"/>
    <mergeCell ref="A120:G120"/>
    <mergeCell ref="A109:G109"/>
    <mergeCell ref="A113:G113"/>
    <mergeCell ref="A110:G110"/>
    <mergeCell ref="A111:G111"/>
    <mergeCell ref="A112:G112"/>
  </mergeCells>
  <pageMargins left="0.98425196850393704" right="0.98425196850393704" top="0.78740157480314965" bottom="0.78740157480314965" header="0.31496062992125984" footer="0.31496062992125984"/>
  <pageSetup paperSize="9" scale="59" orientation="portrait" r:id="rId1"/>
  <rowBreaks count="1" manualBreakCount="1">
    <brk id="8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2025</vt:lpstr>
      <vt:lpstr>List1</vt:lpstr>
      <vt:lpstr>'2025'!Oblast_tisku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Piknová Jana (ÚMČ Praha 21)</dc:creator>
  <cp:lastModifiedBy>Iveta Průšová</cp:lastModifiedBy>
  <cp:revision/>
  <cp:lastPrinted>2025-10-12T16:08:19Z</cp:lastPrinted>
  <dcterms:created xsi:type="dcterms:W3CDTF">2016-09-19T09:51:59Z</dcterms:created>
  <dcterms:modified xsi:type="dcterms:W3CDTF">2025-12-18T11:03:39Z</dcterms:modified>
</cp:coreProperties>
</file>