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.matlova\Documents\Úřední deska\Rozpočty PO_schválené\"/>
    </mc:Choice>
  </mc:AlternateContent>
  <xr:revisionPtr revIDLastSave="0" documentId="13_ncr:1_{1D9460E0-FE16-4784-A8A9-FBD597BFC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(2)" sheetId="3" r:id="rId1"/>
  </sheets>
  <definedNames>
    <definedName name="_xlnm.Print_Area" localSheetId="0">'2023 (2)'!$A$1:$J$117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3" l="1"/>
  <c r="J17" i="3" s="1"/>
  <c r="J18" i="3" s="1"/>
  <c r="H93" i="3"/>
  <c r="H86" i="3"/>
  <c r="J53" i="3" s="1"/>
  <c r="H81" i="3"/>
  <c r="H76" i="3"/>
  <c r="I65" i="3"/>
  <c r="H65" i="3"/>
  <c r="J40" i="3"/>
  <c r="I40" i="3"/>
  <c r="H40" i="3"/>
  <c r="J22" i="3"/>
  <c r="I22" i="3"/>
  <c r="H22" i="3"/>
  <c r="I18" i="3"/>
  <c r="H18" i="3"/>
  <c r="H55" i="3" s="1"/>
  <c r="H66" i="3" s="1"/>
  <c r="J55" i="3" l="1"/>
  <c r="I55" i="3"/>
  <c r="I66" i="3" s="1"/>
  <c r="J64" i="3"/>
  <c r="J65" i="3" s="1"/>
  <c r="J66" i="3" s="1"/>
</calcChain>
</file>

<file path=xl/sharedStrings.xml><?xml version="1.0" encoding="utf-8"?>
<sst xmlns="http://schemas.openxmlformats.org/spreadsheetml/2006/main" count="163" uniqueCount="131">
  <si>
    <t>MŠ Rohožník</t>
  </si>
  <si>
    <t>(v Kč)</t>
  </si>
  <si>
    <t>MŠ Rohožník, IČO 63832372</t>
  </si>
  <si>
    <t>SU</t>
  </si>
  <si>
    <t>AU</t>
  </si>
  <si>
    <t>Od</t>
  </si>
  <si>
    <t>Pa</t>
  </si>
  <si>
    <t>UZ</t>
  </si>
  <si>
    <t>ORG</t>
  </si>
  <si>
    <t>xxx</t>
  </si>
  <si>
    <t>xx</t>
  </si>
  <si>
    <t>xxxxx</t>
  </si>
  <si>
    <t>xxxxxxxxxx</t>
  </si>
  <si>
    <t>Náklady</t>
  </si>
  <si>
    <t>knihy, učební pomůcky a tisk</t>
  </si>
  <si>
    <t>0310</t>
  </si>
  <si>
    <t>potraviny</t>
  </si>
  <si>
    <t>0320</t>
  </si>
  <si>
    <t>DDHM  (pod hranici)</t>
  </si>
  <si>
    <t>0330</t>
  </si>
  <si>
    <t>prádlo, oděv, obuv</t>
  </si>
  <si>
    <t>0340</t>
  </si>
  <si>
    <t>spotřeba materiálu (ostatní)</t>
  </si>
  <si>
    <t>Spotřeba materiálu celkem</t>
  </si>
  <si>
    <t>elektřina</t>
  </si>
  <si>
    <t>0300</t>
  </si>
  <si>
    <t>plyn</t>
  </si>
  <si>
    <t>voda</t>
  </si>
  <si>
    <t>Spotřeba energie celkem</t>
  </si>
  <si>
    <t>údržba a opravy</t>
  </si>
  <si>
    <t>0400</t>
  </si>
  <si>
    <t>cestovné</t>
  </si>
  <si>
    <t>školení a vzdělávání</t>
  </si>
  <si>
    <t>bankovní poplatky</t>
  </si>
  <si>
    <t>ostatní služby</t>
  </si>
  <si>
    <t>služby telek.a radiokom., inter.</t>
  </si>
  <si>
    <t>0342</t>
  </si>
  <si>
    <t>poštovné</t>
  </si>
  <si>
    <t>0341</t>
  </si>
  <si>
    <t>Ostatní služby celkem</t>
  </si>
  <si>
    <t>úrazové pojištění zaměst.Kooperat.</t>
  </si>
  <si>
    <t>odpisy</t>
  </si>
  <si>
    <t>DDHM</t>
  </si>
  <si>
    <t>0500</t>
  </si>
  <si>
    <t>Náklady celkem</t>
  </si>
  <si>
    <t>Výnosy</t>
  </si>
  <si>
    <t>školné</t>
  </si>
  <si>
    <t>stravné</t>
  </si>
  <si>
    <t>úroky</t>
  </si>
  <si>
    <t>provozní přísp.a dot.od zřizovat.</t>
  </si>
  <si>
    <t>Výnosy celkem</t>
  </si>
  <si>
    <t>Výsledek hospodaření</t>
  </si>
  <si>
    <t>0360</t>
  </si>
  <si>
    <t>SW</t>
  </si>
  <si>
    <t>daň z úroku</t>
  </si>
  <si>
    <t>Mgr. I. Průšová</t>
  </si>
  <si>
    <t>Ing. Hnízdilová Jana</t>
  </si>
  <si>
    <t>léky, vybavení lékárničky</t>
  </si>
  <si>
    <t>VV materiál</t>
  </si>
  <si>
    <t>Opravy a udržování</t>
  </si>
  <si>
    <t>údržba zahrady</t>
  </si>
  <si>
    <t>pověřenec</t>
  </si>
  <si>
    <t>revize</t>
  </si>
  <si>
    <t>deratizace</t>
  </si>
  <si>
    <t>DDHM nad 3tis.</t>
  </si>
  <si>
    <t>BOZP</t>
  </si>
  <si>
    <t>Revize</t>
  </si>
  <si>
    <t>žíněnka dopadová</t>
  </si>
  <si>
    <t>dřevěná knihovna</t>
  </si>
  <si>
    <t>venkovní dřevěné lavičky se stolkem na zarhadu</t>
  </si>
  <si>
    <t>Materiál</t>
  </si>
  <si>
    <t>dětské židle 20ks</t>
  </si>
  <si>
    <t>didaktické pomůcky</t>
  </si>
  <si>
    <t>tonery, papíry</t>
  </si>
  <si>
    <t>lékařské prohlídky</t>
  </si>
  <si>
    <t>materiál Vánoce</t>
  </si>
  <si>
    <t xml:space="preserve">malování </t>
  </si>
  <si>
    <t>kopírka</t>
  </si>
  <si>
    <t>šlapadla dětská</t>
  </si>
  <si>
    <t>údržba a opravy - IF</t>
  </si>
  <si>
    <t>čistící prostředky</t>
  </si>
  <si>
    <t>účetnictví</t>
  </si>
  <si>
    <t>mzdy</t>
  </si>
  <si>
    <t>výtahy - servis</t>
  </si>
  <si>
    <t>odpad - komunální</t>
  </si>
  <si>
    <t>odpad - bioodpad</t>
  </si>
  <si>
    <t>pojištění DAS</t>
  </si>
  <si>
    <t>Energie</t>
  </si>
  <si>
    <t>Elektro</t>
  </si>
  <si>
    <t>Kotle</t>
  </si>
  <si>
    <t>Technická kontrola nářadí a hřišť</t>
  </si>
  <si>
    <t>Hydranty a hasicí přístroje</t>
  </si>
  <si>
    <t>Komín</t>
  </si>
  <si>
    <t>Vzduchotechnika</t>
  </si>
  <si>
    <t>Hromosvod</t>
  </si>
  <si>
    <t>Zabezpečení objektu</t>
  </si>
  <si>
    <t>Ostatní</t>
  </si>
  <si>
    <t>0365</t>
  </si>
  <si>
    <t>0362</t>
  </si>
  <si>
    <t>0351</t>
  </si>
  <si>
    <t>0352</t>
  </si>
  <si>
    <t>0346</t>
  </si>
  <si>
    <t>0380</t>
  </si>
  <si>
    <t>0390</t>
  </si>
  <si>
    <t>Zákonné sociální náklady celkem</t>
  </si>
  <si>
    <t>Schválený rozpočet 2022</t>
  </si>
  <si>
    <t>Předpoklad          k  31.12.2022</t>
  </si>
  <si>
    <t>OON</t>
  </si>
  <si>
    <t>310</t>
  </si>
  <si>
    <t>dohody Cilka - údržba, webové stránky a zahrada, hlavní účetní</t>
  </si>
  <si>
    <t>300</t>
  </si>
  <si>
    <t>3xx</t>
  </si>
  <si>
    <t>materiál - hygienické potřeby</t>
  </si>
  <si>
    <t>360</t>
  </si>
  <si>
    <t>hygienické potřeby - mýdlo, toaletní papír, kapesníčky apod</t>
  </si>
  <si>
    <t>výměna, oprava druhého pískoviště</t>
  </si>
  <si>
    <t>voda - zálohy 12 x 6 590,- Kč</t>
  </si>
  <si>
    <t>dotace MŠMT platy, odvody</t>
  </si>
  <si>
    <t>elektrická energie</t>
  </si>
  <si>
    <t>spotřeba za rok 174 286kW * 3,27</t>
  </si>
  <si>
    <t>IF</t>
  </si>
  <si>
    <t>Vánoce</t>
  </si>
  <si>
    <t>Mzdy - MŠMT</t>
  </si>
  <si>
    <t>FKSP 2% - MŠMT</t>
  </si>
  <si>
    <t>Odvody MŠMT</t>
  </si>
  <si>
    <t>ONIV - MŠMT</t>
  </si>
  <si>
    <t xml:space="preserve">Vypracovala: </t>
  </si>
  <si>
    <t xml:space="preserve">Schválila: </t>
  </si>
  <si>
    <t>Schválený rozpočet 2023</t>
  </si>
  <si>
    <t>dne: 21.12.2022</t>
  </si>
  <si>
    <t>Schválený rozpočet na rok 2023 usnesením RMČ dne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</si>
</sst>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2" fillId="0" borderId="0" xfId="1" applyFont="1"/>
    <xf numFmtId="4" fontId="4" fillId="0" borderId="5" xfId="1" applyNumberFormat="1" applyFont="1" applyBorder="1"/>
    <xf numFmtId="4" fontId="5" fillId="5" borderId="5" xfId="1" applyNumberFormat="1" applyFont="1" applyFill="1" applyBorder="1"/>
    <xf numFmtId="0" fontId="4" fillId="0" borderId="0" xfId="1" applyFont="1"/>
    <xf numFmtId="0" fontId="6" fillId="0" borderId="0" xfId="1" applyFont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justify" vertical="justify"/>
    </xf>
    <xf numFmtId="0" fontId="5" fillId="0" borderId="13" xfId="1" applyFont="1" applyBorder="1" applyAlignment="1">
      <alignment horizontal="justify" vertical="justify"/>
    </xf>
    <xf numFmtId="0" fontId="3" fillId="0" borderId="0" xfId="0" applyFont="1"/>
    <xf numFmtId="0" fontId="3" fillId="0" borderId="49" xfId="0" applyFont="1" applyBorder="1"/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0" fontId="5" fillId="2" borderId="5" xfId="1" applyFont="1" applyFill="1" applyBorder="1"/>
    <xf numFmtId="0" fontId="4" fillId="2" borderId="8" xfId="1" applyFont="1" applyFill="1" applyBorder="1"/>
    <xf numFmtId="0" fontId="4" fillId="2" borderId="9" xfId="1" applyFont="1" applyFill="1" applyBorder="1"/>
    <xf numFmtId="0" fontId="4" fillId="2" borderId="10" xfId="1" applyFont="1" applyFill="1" applyBorder="1"/>
    <xf numFmtId="0" fontId="4" fillId="2" borderId="11" xfId="1" applyFont="1" applyFill="1" applyBorder="1"/>
    <xf numFmtId="0" fontId="4" fillId="2" borderId="12" xfId="1" applyFont="1" applyFill="1" applyBorder="1"/>
    <xf numFmtId="0" fontId="4" fillId="2" borderId="5" xfId="1" applyFont="1" applyFill="1" applyBorder="1"/>
    <xf numFmtId="0" fontId="7" fillId="2" borderId="12" xfId="1" applyFont="1" applyFill="1" applyBorder="1"/>
    <xf numFmtId="0" fontId="4" fillId="0" borderId="9" xfId="1" applyFont="1" applyBorder="1"/>
    <xf numFmtId="0" fontId="4" fillId="0" borderId="14" xfId="1" applyFont="1" applyBorder="1"/>
    <xf numFmtId="0" fontId="4" fillId="0" borderId="11" xfId="1" applyFont="1" applyBorder="1"/>
    <xf numFmtId="0" fontId="4" fillId="0" borderId="10" xfId="1" applyFont="1" applyBorder="1"/>
    <xf numFmtId="0" fontId="4" fillId="0" borderId="15" xfId="1" applyFont="1" applyBorder="1"/>
    <xf numFmtId="0" fontId="4" fillId="0" borderId="12" xfId="1" applyFont="1" applyBorder="1"/>
    <xf numFmtId="4" fontId="4" fillId="0" borderId="64" xfId="1" applyNumberFormat="1" applyFont="1" applyBorder="1"/>
    <xf numFmtId="0" fontId="4" fillId="2" borderId="16" xfId="1" applyFont="1" applyFill="1" applyBorder="1"/>
    <xf numFmtId="0" fontId="4" fillId="0" borderId="17" xfId="1" applyFont="1" applyBorder="1"/>
    <xf numFmtId="49" fontId="4" fillId="0" borderId="18" xfId="1" applyNumberFormat="1" applyFont="1" applyBorder="1"/>
    <xf numFmtId="0" fontId="4" fillId="0" borderId="19" xfId="1" applyFont="1" applyBorder="1"/>
    <xf numFmtId="0" fontId="4" fillId="0" borderId="20" xfId="1" applyFont="1" applyBorder="1"/>
    <xf numFmtId="0" fontId="4" fillId="0" borderId="21" xfId="1" applyFont="1" applyBorder="1"/>
    <xf numFmtId="0" fontId="4" fillId="0" borderId="16" xfId="1" applyFont="1" applyBorder="1"/>
    <xf numFmtId="0" fontId="4" fillId="2" borderId="23" xfId="1" applyFont="1" applyFill="1" applyBorder="1"/>
    <xf numFmtId="0" fontId="4" fillId="0" borderId="24" xfId="1" applyFont="1" applyBorder="1"/>
    <xf numFmtId="49" fontId="4" fillId="0" borderId="25" xfId="1" applyNumberFormat="1" applyFont="1" applyBorder="1"/>
    <xf numFmtId="0" fontId="4" fillId="0" borderId="26" xfId="1" applyFont="1" applyBorder="1"/>
    <xf numFmtId="0" fontId="4" fillId="0" borderId="27" xfId="1" applyFont="1" applyBorder="1"/>
    <xf numFmtId="0" fontId="4" fillId="0" borderId="28" xfId="1" applyFont="1" applyBorder="1"/>
    <xf numFmtId="0" fontId="4" fillId="0" borderId="23" xfId="1" applyFont="1" applyBorder="1"/>
    <xf numFmtId="0" fontId="4" fillId="2" borderId="32" xfId="1" applyFont="1" applyFill="1" applyBorder="1"/>
    <xf numFmtId="0" fontId="4" fillId="0" borderId="33" xfId="1" applyFont="1" applyBorder="1"/>
    <xf numFmtId="49" fontId="4" fillId="0" borderId="34" xfId="1" applyNumberFormat="1" applyFont="1" applyBorder="1"/>
    <xf numFmtId="0" fontId="4" fillId="0" borderId="35" xfId="1" applyFont="1" applyBorder="1"/>
    <xf numFmtId="0" fontId="4" fillId="0" borderId="36" xfId="1" applyFont="1" applyBorder="1"/>
    <xf numFmtId="0" fontId="4" fillId="0" borderId="37" xfId="1" applyFont="1" applyBorder="1"/>
    <xf numFmtId="0" fontId="4" fillId="0" borderId="32" xfId="1" applyFont="1" applyBorder="1"/>
    <xf numFmtId="0" fontId="4" fillId="2" borderId="38" xfId="1" applyFont="1" applyFill="1" applyBorder="1"/>
    <xf numFmtId="0" fontId="4" fillId="0" borderId="39" xfId="1" applyFont="1" applyBorder="1"/>
    <xf numFmtId="49" fontId="4" fillId="0" borderId="40" xfId="1" applyNumberFormat="1" applyFont="1" applyBorder="1"/>
    <xf numFmtId="0" fontId="4" fillId="0" borderId="41" xfId="1" applyFont="1" applyBorder="1"/>
    <xf numFmtId="0" fontId="4" fillId="0" borderId="42" xfId="1" applyFont="1" applyBorder="1"/>
    <xf numFmtId="0" fontId="4" fillId="0" borderId="43" xfId="1" applyFont="1" applyBorder="1"/>
    <xf numFmtId="0" fontId="4" fillId="0" borderId="38" xfId="1" applyFont="1" applyBorder="1"/>
    <xf numFmtId="0" fontId="4" fillId="0" borderId="47" xfId="1" applyFont="1" applyBorder="1"/>
    <xf numFmtId="0" fontId="4" fillId="0" borderId="48" xfId="1" applyFont="1" applyBorder="1"/>
    <xf numFmtId="0" fontId="4" fillId="0" borderId="29" xfId="1" applyFont="1" applyBorder="1"/>
    <xf numFmtId="0" fontId="4" fillId="2" borderId="51" xfId="1" applyFont="1" applyFill="1" applyBorder="1"/>
    <xf numFmtId="49" fontId="4" fillId="0" borderId="37" xfId="1" applyNumberFormat="1" applyFont="1" applyBorder="1"/>
    <xf numFmtId="49" fontId="4" fillId="0" borderId="28" xfId="1" applyNumberFormat="1" applyFont="1" applyBorder="1"/>
    <xf numFmtId="0" fontId="4" fillId="2" borderId="30" xfId="1" applyFont="1" applyFill="1" applyBorder="1"/>
    <xf numFmtId="0" fontId="4" fillId="2" borderId="49" xfId="1" applyFont="1" applyFill="1" applyBorder="1"/>
    <xf numFmtId="49" fontId="4" fillId="0" borderId="0" xfId="1" applyNumberFormat="1" applyFont="1"/>
    <xf numFmtId="3" fontId="4" fillId="0" borderId="26" xfId="1" applyNumberFormat="1" applyFont="1" applyBorder="1"/>
    <xf numFmtId="0" fontId="4" fillId="0" borderId="57" xfId="1" applyFont="1" applyBorder="1"/>
    <xf numFmtId="0" fontId="4" fillId="0" borderId="44" xfId="1" applyFont="1" applyBorder="1"/>
    <xf numFmtId="0" fontId="7" fillId="4" borderId="12" xfId="1" applyFont="1" applyFill="1" applyBorder="1"/>
    <xf numFmtId="0" fontId="5" fillId="4" borderId="9" xfId="1" applyFont="1" applyFill="1" applyBorder="1"/>
    <xf numFmtId="49" fontId="5" fillId="4" borderId="14" xfId="1" applyNumberFormat="1" applyFont="1" applyFill="1" applyBorder="1"/>
    <xf numFmtId="0" fontId="5" fillId="4" borderId="11" xfId="1" applyFont="1" applyFill="1" applyBorder="1"/>
    <xf numFmtId="0" fontId="5" fillId="4" borderId="10" xfId="1" applyFont="1" applyFill="1" applyBorder="1"/>
    <xf numFmtId="0" fontId="5" fillId="4" borderId="15" xfId="1" applyFont="1" applyFill="1" applyBorder="1"/>
    <xf numFmtId="0" fontId="5" fillId="4" borderId="12" xfId="1" applyFont="1" applyFill="1" applyBorder="1"/>
    <xf numFmtId="0" fontId="5" fillId="0" borderId="15" xfId="1" applyFont="1" applyBorder="1"/>
    <xf numFmtId="49" fontId="5" fillId="0" borderId="15" xfId="1" applyNumberFormat="1" applyFont="1" applyBorder="1"/>
    <xf numFmtId="0" fontId="4" fillId="2" borderId="22" xfId="1" applyFont="1" applyFill="1" applyBorder="1"/>
    <xf numFmtId="49" fontId="4" fillId="0" borderId="21" xfId="1" applyNumberFormat="1" applyFont="1" applyBorder="1"/>
    <xf numFmtId="0" fontId="5" fillId="0" borderId="18" xfId="1" applyFont="1" applyBorder="1"/>
    <xf numFmtId="0" fontId="5" fillId="0" borderId="16" xfId="1" applyFont="1" applyBorder="1"/>
    <xf numFmtId="0" fontId="4" fillId="0" borderId="31" xfId="1" applyFont="1" applyBorder="1"/>
    <xf numFmtId="0" fontId="4" fillId="2" borderId="58" xfId="1" applyFont="1" applyFill="1" applyBorder="1"/>
    <xf numFmtId="49" fontId="4" fillId="0" borderId="57" xfId="1" applyNumberFormat="1" applyFont="1" applyBorder="1"/>
    <xf numFmtId="0" fontId="4" fillId="0" borderId="52" xfId="1" applyFont="1" applyBorder="1"/>
    <xf numFmtId="0" fontId="7" fillId="5" borderId="12" xfId="1" applyFont="1" applyFill="1" applyBorder="1"/>
    <xf numFmtId="0" fontId="5" fillId="5" borderId="9" xfId="1" applyFont="1" applyFill="1" applyBorder="1"/>
    <xf numFmtId="0" fontId="5" fillId="5" borderId="14" xfId="1" applyFont="1" applyFill="1" applyBorder="1"/>
    <xf numFmtId="0" fontId="5" fillId="5" borderId="11" xfId="1" applyFont="1" applyFill="1" applyBorder="1"/>
    <xf numFmtId="0" fontId="5" fillId="5" borderId="10" xfId="1" applyFont="1" applyFill="1" applyBorder="1"/>
    <xf numFmtId="0" fontId="5" fillId="5" borderId="15" xfId="1" applyFont="1" applyFill="1" applyBorder="1"/>
    <xf numFmtId="0" fontId="5" fillId="5" borderId="12" xfId="1" applyFont="1" applyFill="1" applyBorder="1"/>
    <xf numFmtId="0" fontId="4" fillId="2" borderId="0" xfId="1" applyFont="1" applyFill="1"/>
    <xf numFmtId="14" fontId="4" fillId="0" borderId="0" xfId="1" applyNumberFormat="1" applyFont="1"/>
    <xf numFmtId="0" fontId="5" fillId="0" borderId="0" xfId="1" applyFont="1"/>
    <xf numFmtId="0" fontId="8" fillId="0" borderId="0" xfId="1" applyFont="1"/>
    <xf numFmtId="0" fontId="9" fillId="0" borderId="0" xfId="1" applyFont="1"/>
    <xf numFmtId="4" fontId="10" fillId="0" borderId="16" xfId="0" applyNumberFormat="1" applyFont="1" applyBorder="1"/>
    <xf numFmtId="4" fontId="4" fillId="0" borderId="16" xfId="0" applyNumberFormat="1" applyFont="1" applyBorder="1"/>
    <xf numFmtId="4" fontId="10" fillId="0" borderId="23" xfId="0" applyNumberFormat="1" applyFont="1" applyBorder="1"/>
    <xf numFmtId="4" fontId="10" fillId="0" borderId="29" xfId="0" applyNumberFormat="1" applyFont="1" applyBorder="1"/>
    <xf numFmtId="4" fontId="4" fillId="0" borderId="23" xfId="0" applyNumberFormat="1" applyFont="1" applyBorder="1"/>
    <xf numFmtId="4" fontId="4" fillId="0" borderId="23" xfId="1" applyNumberFormat="1" applyFont="1" applyBorder="1"/>
    <xf numFmtId="4" fontId="10" fillId="0" borderId="44" xfId="0" applyNumberFormat="1" applyFont="1" applyBorder="1"/>
    <xf numFmtId="4" fontId="10" fillId="0" borderId="8" xfId="0" applyNumberFormat="1" applyFont="1" applyBorder="1"/>
    <xf numFmtId="4" fontId="4" fillId="0" borderId="44" xfId="0" applyNumberFormat="1" applyFont="1" applyBorder="1"/>
    <xf numFmtId="4" fontId="10" fillId="0" borderId="32" xfId="0" applyNumberFormat="1" applyFont="1" applyBorder="1"/>
    <xf numFmtId="4" fontId="10" fillId="0" borderId="6" xfId="0" applyNumberFormat="1" applyFont="1" applyBorder="1"/>
    <xf numFmtId="4" fontId="4" fillId="0" borderId="32" xfId="0" applyNumberFormat="1" applyFont="1" applyBorder="1"/>
    <xf numFmtId="4" fontId="4" fillId="0" borderId="8" xfId="0" applyNumberFormat="1" applyFont="1" applyBorder="1"/>
    <xf numFmtId="0" fontId="10" fillId="0" borderId="0" xfId="0" applyFont="1"/>
    <xf numFmtId="0" fontId="10" fillId="0" borderId="63" xfId="0" applyFont="1" applyBorder="1"/>
    <xf numFmtId="4" fontId="4" fillId="0" borderId="16" xfId="1" applyNumberFormat="1" applyFont="1" applyBorder="1"/>
    <xf numFmtId="4" fontId="4" fillId="0" borderId="44" xfId="1" applyNumberFormat="1" applyFont="1" applyBorder="1"/>
    <xf numFmtId="4" fontId="10" fillId="0" borderId="38" xfId="0" applyNumberFormat="1" applyFont="1" applyBorder="1"/>
    <xf numFmtId="2" fontId="11" fillId="0" borderId="20" xfId="0" applyNumberFormat="1" applyFont="1" applyBorder="1"/>
    <xf numFmtId="2" fontId="0" fillId="0" borderId="27" xfId="0" applyNumberFormat="1" applyBorder="1"/>
    <xf numFmtId="2" fontId="0" fillId="0" borderId="56" xfId="0" applyNumberFormat="1" applyBorder="1"/>
    <xf numFmtId="4" fontId="0" fillId="0" borderId="0" xfId="0" applyNumberFormat="1"/>
    <xf numFmtId="0" fontId="4" fillId="2" borderId="68" xfId="1" applyFont="1" applyFill="1" applyBorder="1"/>
    <xf numFmtId="49" fontId="4" fillId="0" borderId="43" xfId="1" applyNumberFormat="1" applyFont="1" applyBorder="1"/>
    <xf numFmtId="0" fontId="4" fillId="0" borderId="69" xfId="1" applyFont="1" applyBorder="1"/>
    <xf numFmtId="0" fontId="0" fillId="0" borderId="0" xfId="0" applyAlignment="1">
      <alignment horizontal="center"/>
    </xf>
    <xf numFmtId="0" fontId="5" fillId="2" borderId="12" xfId="1" applyFont="1" applyFill="1" applyBorder="1"/>
    <xf numFmtId="0" fontId="5" fillId="0" borderId="9" xfId="1" applyFont="1" applyBorder="1"/>
    <xf numFmtId="49" fontId="5" fillId="0" borderId="14" xfId="1" applyNumberFormat="1" applyFont="1" applyBorder="1"/>
    <xf numFmtId="0" fontId="5" fillId="0" borderId="11" xfId="1" applyFont="1" applyBorder="1"/>
    <xf numFmtId="0" fontId="5" fillId="0" borderId="10" xfId="1" applyFont="1" applyBorder="1"/>
    <xf numFmtId="0" fontId="5" fillId="0" borderId="12" xfId="1" applyFont="1" applyBorder="1"/>
    <xf numFmtId="4" fontId="12" fillId="0" borderId="12" xfId="0" applyNumberFormat="1" applyFont="1" applyBorder="1"/>
    <xf numFmtId="4" fontId="5" fillId="0" borderId="5" xfId="1" applyNumberFormat="1" applyFont="1" applyBorder="1"/>
    <xf numFmtId="4" fontId="5" fillId="0" borderId="12" xfId="0" applyNumberFormat="1" applyFont="1" applyBorder="1"/>
    <xf numFmtId="4" fontId="5" fillId="0" borderId="12" xfId="1" applyNumberFormat="1" applyFont="1" applyBorder="1"/>
    <xf numFmtId="4" fontId="12" fillId="0" borderId="8" xfId="0" applyNumberFormat="1" applyFont="1" applyBorder="1"/>
    <xf numFmtId="4" fontId="5" fillId="0" borderId="16" xfId="1" applyNumberFormat="1" applyFont="1" applyBorder="1"/>
    <xf numFmtId="4" fontId="5" fillId="0" borderId="8" xfId="0" applyNumberFormat="1" applyFont="1" applyBorder="1"/>
    <xf numFmtId="4" fontId="5" fillId="0" borderId="49" xfId="1" applyNumberFormat="1" applyFont="1" applyBorder="1"/>
    <xf numFmtId="0" fontId="5" fillId="2" borderId="6" xfId="1" applyFont="1" applyFill="1" applyBorder="1"/>
    <xf numFmtId="0" fontId="5" fillId="0" borderId="59" xfId="1" applyFont="1" applyBorder="1"/>
    <xf numFmtId="49" fontId="5" fillId="0" borderId="60" xfId="1" applyNumberFormat="1" applyFont="1" applyBorder="1"/>
    <xf numFmtId="0" fontId="5" fillId="0" borderId="61" xfId="1" applyFont="1" applyBorder="1"/>
    <xf numFmtId="0" fontId="5" fillId="0" borderId="62" xfId="1" applyFont="1" applyBorder="1"/>
    <xf numFmtId="0" fontId="5" fillId="0" borderId="7" xfId="1" applyFont="1" applyBorder="1"/>
    <xf numFmtId="0" fontId="5" fillId="0" borderId="6" xfId="1" applyFont="1" applyBorder="1"/>
    <xf numFmtId="0" fontId="5" fillId="2" borderId="29" xfId="1" applyFont="1" applyFill="1" applyBorder="1"/>
    <xf numFmtId="0" fontId="5" fillId="0" borderId="45" xfId="1" applyFont="1" applyBorder="1"/>
    <xf numFmtId="49" fontId="5" fillId="0" borderId="46" xfId="1" applyNumberFormat="1" applyFont="1" applyBorder="1"/>
    <xf numFmtId="0" fontId="5" fillId="0" borderId="47" xfId="1" applyFont="1" applyBorder="1"/>
    <xf numFmtId="0" fontId="5" fillId="0" borderId="48" xfId="1" applyFont="1" applyBorder="1"/>
    <xf numFmtId="0" fontId="5" fillId="0" borderId="29" xfId="1" applyFont="1" applyBorder="1"/>
    <xf numFmtId="4" fontId="5" fillId="0" borderId="65" xfId="1" applyNumberFormat="1" applyFont="1" applyBorder="1"/>
    <xf numFmtId="0" fontId="10" fillId="0" borderId="27" xfId="0" applyFont="1" applyBorder="1"/>
    <xf numFmtId="0" fontId="10" fillId="0" borderId="56" xfId="0" applyFont="1" applyBorder="1"/>
    <xf numFmtId="0" fontId="0" fillId="0" borderId="27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36" xfId="0" applyBorder="1"/>
    <xf numFmtId="2" fontId="11" fillId="0" borderId="10" xfId="0" applyNumberFormat="1" applyFont="1" applyBorder="1"/>
    <xf numFmtId="2" fontId="0" fillId="0" borderId="36" xfId="0" applyNumberFormat="1" applyBorder="1"/>
    <xf numFmtId="0" fontId="10" fillId="0" borderId="36" xfId="0" applyFont="1" applyBorder="1"/>
    <xf numFmtId="0" fontId="12" fillId="0" borderId="10" xfId="0" applyFont="1" applyBorder="1"/>
    <xf numFmtId="0" fontId="4" fillId="0" borderId="30" xfId="1" applyFont="1" applyBorder="1"/>
    <xf numFmtId="0" fontId="4" fillId="0" borderId="68" xfId="1" applyFont="1" applyBorder="1"/>
    <xf numFmtId="0" fontId="4" fillId="0" borderId="22" xfId="1" applyFont="1" applyBorder="1"/>
    <xf numFmtId="0" fontId="4" fillId="0" borderId="51" xfId="1" applyFont="1" applyBorder="1"/>
    <xf numFmtId="0" fontId="4" fillId="0" borderId="34" xfId="1" applyFont="1" applyBorder="1"/>
    <xf numFmtId="0" fontId="4" fillId="0" borderId="25" xfId="1" applyFont="1" applyBorder="1"/>
    <xf numFmtId="0" fontId="4" fillId="0" borderId="54" xfId="1" applyFont="1" applyBorder="1"/>
    <xf numFmtId="0" fontId="5" fillId="0" borderId="5" xfId="1" applyFont="1" applyBorder="1"/>
    <xf numFmtId="0" fontId="11" fillId="0" borderId="0" xfId="0" applyFont="1"/>
    <xf numFmtId="0" fontId="11" fillId="0" borderId="65" xfId="0" applyFont="1" applyBorder="1"/>
    <xf numFmtId="0" fontId="11" fillId="0" borderId="8" xfId="0" applyFont="1" applyBorder="1"/>
    <xf numFmtId="0" fontId="12" fillId="0" borderId="0" xfId="0" applyFont="1"/>
    <xf numFmtId="4" fontId="5" fillId="0" borderId="29" xfId="1" applyNumberFormat="1" applyFont="1" applyBorder="1"/>
    <xf numFmtId="0" fontId="5" fillId="0" borderId="63" xfId="0" applyFont="1" applyBorder="1"/>
    <xf numFmtId="0" fontId="7" fillId="4" borderId="8" xfId="1" applyFont="1" applyFill="1" applyBorder="1"/>
    <xf numFmtId="0" fontId="5" fillId="4" borderId="73" xfId="1" applyFont="1" applyFill="1" applyBorder="1"/>
    <xf numFmtId="0" fontId="5" fillId="4" borderId="74" xfId="1" applyFont="1" applyFill="1" applyBorder="1"/>
    <xf numFmtId="0" fontId="5" fillId="4" borderId="70" xfId="1" applyFont="1" applyFill="1" applyBorder="1"/>
    <xf numFmtId="0" fontId="5" fillId="4" borderId="75" xfId="1" applyFont="1" applyFill="1" applyBorder="1"/>
    <xf numFmtId="0" fontId="5" fillId="4" borderId="13" xfId="1" applyFont="1" applyFill="1" applyBorder="1"/>
    <xf numFmtId="0" fontId="5" fillId="4" borderId="8" xfId="1" applyFont="1" applyFill="1" applyBorder="1"/>
    <xf numFmtId="4" fontId="4" fillId="0" borderId="13" xfId="0" applyNumberFormat="1" applyFont="1" applyBorder="1"/>
    <xf numFmtId="4" fontId="10" fillId="0" borderId="0" xfId="0" applyNumberFormat="1" applyFont="1"/>
    <xf numFmtId="0" fontId="1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75" xfId="0" applyNumberFormat="1" applyBorder="1"/>
    <xf numFmtId="0" fontId="7" fillId="0" borderId="0" xfId="1" applyFont="1"/>
    <xf numFmtId="4" fontId="4" fillId="0" borderId="38" xfId="0" applyNumberFormat="1" applyFont="1" applyBorder="1"/>
    <xf numFmtId="4" fontId="5" fillId="5" borderId="12" xfId="1" applyNumberFormat="1" applyFont="1" applyFill="1" applyBorder="1"/>
    <xf numFmtId="0" fontId="4" fillId="0" borderId="53" xfId="1" applyFont="1" applyBorder="1"/>
    <xf numFmtId="0" fontId="4" fillId="2" borderId="44" xfId="1" applyFont="1" applyFill="1" applyBorder="1"/>
    <xf numFmtId="4" fontId="5" fillId="4" borderId="12" xfId="1" applyNumberFormat="1" applyFont="1" applyFill="1" applyBorder="1"/>
    <xf numFmtId="4" fontId="5" fillId="4" borderId="50" xfId="1" applyNumberFormat="1" applyFont="1" applyFill="1" applyBorder="1"/>
    <xf numFmtId="4" fontId="5" fillId="4" borderId="8" xfId="1" applyNumberFormat="1" applyFont="1" applyFill="1" applyBorder="1"/>
    <xf numFmtId="4" fontId="5" fillId="4" borderId="65" xfId="1" applyNumberFormat="1" applyFont="1" applyFill="1" applyBorder="1"/>
    <xf numFmtId="49" fontId="4" fillId="0" borderId="20" xfId="1" applyNumberFormat="1" applyFont="1" applyBorder="1"/>
    <xf numFmtId="49" fontId="4" fillId="0" borderId="27" xfId="1" applyNumberFormat="1" applyFont="1" applyBorder="1"/>
    <xf numFmtId="49" fontId="4" fillId="0" borderId="56" xfId="1" applyNumberFormat="1" applyFont="1" applyBorder="1"/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5" xfId="0" applyBorder="1"/>
    <xf numFmtId="0" fontId="0" fillId="0" borderId="72" xfId="0" applyBorder="1"/>
    <xf numFmtId="0" fontId="0" fillId="0" borderId="26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0" xfId="0"/>
    <xf numFmtId="0" fontId="0" fillId="0" borderId="5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67" xfId="0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7" fillId="2" borderId="5" xfId="1" applyFont="1" applyFill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3" xfId="0" applyFont="1" applyBorder="1" applyAlignment="1">
      <alignment horizontal="left"/>
    </xf>
  </cellXfs>
  <cellStyles count="2">
    <cellStyle name="Normální" xfId="0" builtinId="0"/>
    <cellStyle name="normální_ORJ 04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6"/>
  <sheetViews>
    <sheetView tabSelected="1" view="pageBreakPreview" zoomScaleNormal="100" zoomScaleSheetLayoutView="100" workbookViewId="0">
      <selection activeCell="A74" sqref="A74"/>
    </sheetView>
  </sheetViews>
  <sheetFormatPr defaultRowHeight="15" x14ac:dyDescent="0.25"/>
  <cols>
    <col min="1" max="1" width="30.140625" customWidth="1"/>
    <col min="2" max="2" width="4.28515625" customWidth="1"/>
    <col min="3" max="3" width="4.7109375" customWidth="1"/>
    <col min="4" max="6" width="3.7109375" customWidth="1"/>
    <col min="7" max="7" width="5" customWidth="1"/>
    <col min="8" max="8" width="11.5703125" customWidth="1"/>
    <col min="9" max="9" width="13.7109375" customWidth="1"/>
    <col min="10" max="10" width="11.7109375" customWidth="1"/>
    <col min="11" max="11" width="14.28515625" customWidth="1"/>
  </cols>
  <sheetData>
    <row r="1" spans="1:10" x14ac:dyDescent="0.25">
      <c r="A1" s="97"/>
      <c r="B1" s="4"/>
      <c r="C1" s="4"/>
      <c r="D1" s="4"/>
      <c r="E1" s="4"/>
      <c r="F1" s="4"/>
      <c r="G1" s="4"/>
      <c r="H1" s="4"/>
      <c r="I1" s="4"/>
      <c r="J1" s="1"/>
    </row>
    <row r="2" spans="1:10" ht="15.75" x14ac:dyDescent="0.25">
      <c r="A2" s="190" t="s">
        <v>0</v>
      </c>
      <c r="B2" s="4"/>
      <c r="C2" s="4"/>
      <c r="D2" s="4"/>
      <c r="E2" s="4"/>
      <c r="F2" s="4"/>
      <c r="G2" s="4"/>
      <c r="H2" s="4"/>
      <c r="I2" s="4"/>
      <c r="J2" s="1"/>
    </row>
    <row r="3" spans="1:10" ht="15.75" x14ac:dyDescent="0.25">
      <c r="A3" s="98" t="s">
        <v>130</v>
      </c>
      <c r="B3" s="99"/>
      <c r="C3" s="4"/>
      <c r="D3" s="4"/>
      <c r="E3" s="4"/>
      <c r="F3" s="4"/>
      <c r="G3" s="4"/>
      <c r="H3" s="4"/>
      <c r="I3" s="4"/>
      <c r="J3" s="1"/>
    </row>
    <row r="4" spans="1:10" x14ac:dyDescent="0.25">
      <c r="A4" s="97" t="s">
        <v>1</v>
      </c>
      <c r="B4" s="99"/>
      <c r="C4" s="4"/>
      <c r="D4" s="4"/>
      <c r="E4" s="4"/>
      <c r="F4" s="4"/>
      <c r="G4" s="4"/>
      <c r="H4" s="4"/>
      <c r="I4" s="4"/>
      <c r="J4" s="1"/>
    </row>
    <row r="5" spans="1:10" ht="15.75" thickBot="1" x14ac:dyDescent="0.3">
      <c r="A5" s="4"/>
      <c r="B5" s="99"/>
      <c r="C5" s="4"/>
      <c r="D5" s="4"/>
      <c r="E5" s="4"/>
      <c r="F5" s="4"/>
      <c r="G5" s="4"/>
      <c r="H5" s="4"/>
      <c r="I5" s="4"/>
      <c r="J5" s="1"/>
    </row>
    <row r="6" spans="1:10" ht="15.75" thickBot="1" x14ac:dyDescent="0.3">
      <c r="A6" s="12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5" t="s">
        <v>7</v>
      </c>
      <c r="G6" s="16" t="s">
        <v>8</v>
      </c>
      <c r="H6" s="6"/>
      <c r="I6" s="7"/>
      <c r="J6" s="244" t="s">
        <v>128</v>
      </c>
    </row>
    <row r="7" spans="1:10" ht="39.75" thickTop="1" thickBot="1" x14ac:dyDescent="0.3">
      <c r="A7" s="17"/>
      <c r="B7" s="18" t="s">
        <v>9</v>
      </c>
      <c r="C7" s="19" t="s">
        <v>10</v>
      </c>
      <c r="D7" s="20" t="s">
        <v>10</v>
      </c>
      <c r="E7" s="19" t="s">
        <v>10</v>
      </c>
      <c r="F7" s="21" t="s">
        <v>11</v>
      </c>
      <c r="G7" s="22" t="s">
        <v>12</v>
      </c>
      <c r="H7" s="8" t="s">
        <v>105</v>
      </c>
      <c r="I7" s="9" t="s">
        <v>106</v>
      </c>
      <c r="J7" s="245"/>
    </row>
    <row r="8" spans="1:10" ht="16.5" thickBot="1" x14ac:dyDescent="0.3">
      <c r="A8" s="23" t="s">
        <v>13</v>
      </c>
      <c r="B8" s="24"/>
      <c r="C8" s="25"/>
      <c r="D8" s="26"/>
      <c r="E8" s="27"/>
      <c r="F8" s="28"/>
      <c r="G8" s="29"/>
      <c r="H8" s="2"/>
      <c r="I8" s="2"/>
      <c r="J8" s="30"/>
    </row>
    <row r="9" spans="1:10" x14ac:dyDescent="0.25">
      <c r="A9" s="31" t="s">
        <v>14</v>
      </c>
      <c r="B9" s="32">
        <v>501</v>
      </c>
      <c r="C9" s="33" t="s">
        <v>15</v>
      </c>
      <c r="D9" s="34">
        <v>31</v>
      </c>
      <c r="E9" s="35">
        <v>11</v>
      </c>
      <c r="F9" s="36"/>
      <c r="G9" s="165"/>
      <c r="H9" s="100">
        <v>17674</v>
      </c>
      <c r="I9" s="100">
        <v>17674</v>
      </c>
      <c r="J9" s="101">
        <v>17600</v>
      </c>
    </row>
    <row r="10" spans="1:10" x14ac:dyDescent="0.25">
      <c r="A10" s="45" t="s">
        <v>57</v>
      </c>
      <c r="B10" s="46">
        <v>501</v>
      </c>
      <c r="C10" s="47" t="s">
        <v>25</v>
      </c>
      <c r="D10" s="48">
        <v>31</v>
      </c>
      <c r="E10" s="49">
        <v>11</v>
      </c>
      <c r="F10" s="50"/>
      <c r="G10" s="166"/>
      <c r="H10" s="109">
        <v>4000</v>
      </c>
      <c r="I10" s="103">
        <v>4000</v>
      </c>
      <c r="J10" s="111">
        <v>4000</v>
      </c>
    </row>
    <row r="11" spans="1:10" x14ac:dyDescent="0.25">
      <c r="A11" s="38" t="s">
        <v>16</v>
      </c>
      <c r="B11" s="39">
        <v>501</v>
      </c>
      <c r="C11" s="40" t="s">
        <v>17</v>
      </c>
      <c r="D11" s="41">
        <v>31</v>
      </c>
      <c r="E11" s="42">
        <v>41</v>
      </c>
      <c r="F11" s="43"/>
      <c r="G11" s="163"/>
      <c r="H11" s="102">
        <v>520000</v>
      </c>
      <c r="I11" s="103">
        <v>520000</v>
      </c>
      <c r="J11" s="104">
        <v>520000</v>
      </c>
    </row>
    <row r="12" spans="1:10" x14ac:dyDescent="0.25">
      <c r="A12" s="38" t="s">
        <v>18</v>
      </c>
      <c r="B12" s="39">
        <v>501</v>
      </c>
      <c r="C12" s="40" t="s">
        <v>19</v>
      </c>
      <c r="D12" s="41">
        <v>31</v>
      </c>
      <c r="E12" s="42">
        <v>11</v>
      </c>
      <c r="F12" s="43"/>
      <c r="G12" s="163"/>
      <c r="H12" s="102">
        <v>25000</v>
      </c>
      <c r="I12" s="105">
        <v>25000</v>
      </c>
      <c r="J12" s="104">
        <v>25000</v>
      </c>
    </row>
    <row r="13" spans="1:10" x14ac:dyDescent="0.25">
      <c r="A13" s="38" t="s">
        <v>58</v>
      </c>
      <c r="B13" s="39">
        <v>501</v>
      </c>
      <c r="C13" s="40" t="s">
        <v>97</v>
      </c>
      <c r="D13" s="41">
        <v>31</v>
      </c>
      <c r="E13" s="42">
        <v>11</v>
      </c>
      <c r="F13" s="43"/>
      <c r="G13" s="163"/>
      <c r="H13" s="102">
        <v>30000</v>
      </c>
      <c r="I13" s="102">
        <v>30000</v>
      </c>
      <c r="J13" s="104">
        <v>30000</v>
      </c>
    </row>
    <row r="14" spans="1:10" x14ac:dyDescent="0.25">
      <c r="A14" s="52" t="s">
        <v>75</v>
      </c>
      <c r="B14" s="53">
        <v>501</v>
      </c>
      <c r="C14" s="54" t="s">
        <v>52</v>
      </c>
      <c r="D14" s="55">
        <v>31</v>
      </c>
      <c r="E14" s="56">
        <v>11</v>
      </c>
      <c r="F14" s="57"/>
      <c r="G14" s="164"/>
      <c r="H14" s="102">
        <v>30000</v>
      </c>
      <c r="I14" s="102">
        <v>30000</v>
      </c>
      <c r="J14" s="104">
        <v>30000</v>
      </c>
    </row>
    <row r="15" spans="1:10" x14ac:dyDescent="0.25">
      <c r="A15" s="52" t="s">
        <v>112</v>
      </c>
      <c r="B15" s="53">
        <v>501</v>
      </c>
      <c r="C15" s="54" t="s">
        <v>113</v>
      </c>
      <c r="D15" s="55">
        <v>31</v>
      </c>
      <c r="E15" s="56">
        <v>11</v>
      </c>
      <c r="F15" s="57"/>
      <c r="G15" s="164"/>
      <c r="H15" s="102">
        <v>0</v>
      </c>
      <c r="I15" s="102">
        <v>0</v>
      </c>
      <c r="J15" s="104">
        <v>50000</v>
      </c>
    </row>
    <row r="16" spans="1:10" x14ac:dyDescent="0.25">
      <c r="A16" s="52" t="s">
        <v>80</v>
      </c>
      <c r="B16" s="53">
        <v>501</v>
      </c>
      <c r="C16" s="54" t="s">
        <v>98</v>
      </c>
      <c r="D16" s="55">
        <v>31</v>
      </c>
      <c r="E16" s="56">
        <v>311</v>
      </c>
      <c r="F16" s="57"/>
      <c r="G16" s="164"/>
      <c r="H16" s="102">
        <v>40000</v>
      </c>
      <c r="I16" s="102">
        <v>40000</v>
      </c>
      <c r="J16" s="104">
        <v>40000</v>
      </c>
    </row>
    <row r="17" spans="1:11" ht="15.75" thickBot="1" x14ac:dyDescent="0.3">
      <c r="A17" s="52" t="s">
        <v>22</v>
      </c>
      <c r="B17" s="53">
        <v>501</v>
      </c>
      <c r="C17" s="54" t="s">
        <v>52</v>
      </c>
      <c r="D17" s="55">
        <v>31</v>
      </c>
      <c r="E17" s="56">
        <v>11</v>
      </c>
      <c r="F17" s="57"/>
      <c r="G17" s="164"/>
      <c r="H17" s="107">
        <v>40000</v>
      </c>
      <c r="I17" s="107">
        <v>40000</v>
      </c>
      <c r="J17" s="112">
        <f>H104</f>
        <v>40000</v>
      </c>
    </row>
    <row r="18" spans="1:11" ht="15.75" thickBot="1" x14ac:dyDescent="0.3">
      <c r="A18" s="126" t="s">
        <v>23</v>
      </c>
      <c r="B18" s="127">
        <v>501</v>
      </c>
      <c r="C18" s="128"/>
      <c r="D18" s="129"/>
      <c r="E18" s="130"/>
      <c r="F18" s="78"/>
      <c r="G18" s="131"/>
      <c r="H18" s="132">
        <f>SUM(H9:H17)</f>
        <v>706674</v>
      </c>
      <c r="I18" s="133">
        <f>SUM(I9:I17)</f>
        <v>706674</v>
      </c>
      <c r="J18" s="134">
        <f>SUM(J9:J17)</f>
        <v>756600</v>
      </c>
    </row>
    <row r="19" spans="1:11" x14ac:dyDescent="0.25">
      <c r="A19" s="52" t="s">
        <v>24</v>
      </c>
      <c r="B19" s="53">
        <v>502</v>
      </c>
      <c r="C19" s="54" t="s">
        <v>25</v>
      </c>
      <c r="D19" s="55">
        <v>31</v>
      </c>
      <c r="E19" s="56">
        <v>11</v>
      </c>
      <c r="F19" s="57"/>
      <c r="G19" s="58"/>
      <c r="H19" s="109">
        <v>156000</v>
      </c>
      <c r="I19" s="110">
        <v>156000</v>
      </c>
      <c r="J19" s="111">
        <v>250000</v>
      </c>
    </row>
    <row r="20" spans="1:11" x14ac:dyDescent="0.25">
      <c r="A20" s="38" t="s">
        <v>26</v>
      </c>
      <c r="B20" s="39">
        <v>502</v>
      </c>
      <c r="C20" s="40" t="s">
        <v>15</v>
      </c>
      <c r="D20" s="41">
        <v>31</v>
      </c>
      <c r="E20" s="42">
        <v>11</v>
      </c>
      <c r="F20" s="43"/>
      <c r="G20" s="44"/>
      <c r="H20" s="102">
        <v>326040</v>
      </c>
      <c r="I20" s="102">
        <v>326040</v>
      </c>
      <c r="J20" s="104">
        <v>318200</v>
      </c>
      <c r="K20" s="121"/>
    </row>
    <row r="21" spans="1:11" ht="15.75" thickBot="1" x14ac:dyDescent="0.3">
      <c r="A21" s="45" t="s">
        <v>27</v>
      </c>
      <c r="B21" s="46">
        <v>502</v>
      </c>
      <c r="C21" s="47" t="s">
        <v>17</v>
      </c>
      <c r="D21" s="48">
        <v>31</v>
      </c>
      <c r="E21" s="49">
        <v>11</v>
      </c>
      <c r="F21" s="50"/>
      <c r="G21" s="51"/>
      <c r="H21" s="102">
        <v>77660</v>
      </c>
      <c r="I21" s="102">
        <v>77660</v>
      </c>
      <c r="J21" s="104">
        <v>79000</v>
      </c>
    </row>
    <row r="22" spans="1:11" ht="15.75" thickBot="1" x14ac:dyDescent="0.3">
      <c r="A22" s="126" t="s">
        <v>28</v>
      </c>
      <c r="B22" s="127">
        <v>502</v>
      </c>
      <c r="C22" s="128"/>
      <c r="D22" s="129"/>
      <c r="E22" s="130"/>
      <c r="F22" s="78"/>
      <c r="G22" s="131"/>
      <c r="H22" s="135">
        <f>SUM(H19:H21)</f>
        <v>559700</v>
      </c>
      <c r="I22" s="133">
        <f>SUM(I19:I21)</f>
        <v>559700</v>
      </c>
      <c r="J22" s="135">
        <f>SUM(J19:J21)</f>
        <v>647200</v>
      </c>
    </row>
    <row r="23" spans="1:11" ht="15.75" thickBot="1" x14ac:dyDescent="0.3">
      <c r="A23" s="126" t="s">
        <v>29</v>
      </c>
      <c r="B23" s="127">
        <v>511</v>
      </c>
      <c r="C23" s="128" t="s">
        <v>30</v>
      </c>
      <c r="D23" s="129">
        <v>31</v>
      </c>
      <c r="E23" s="130">
        <v>11</v>
      </c>
      <c r="F23" s="78"/>
      <c r="G23" s="131"/>
      <c r="H23" s="136">
        <v>62345</v>
      </c>
      <c r="I23" s="137">
        <v>62345</v>
      </c>
      <c r="J23" s="138">
        <v>150000</v>
      </c>
    </row>
    <row r="24" spans="1:11" ht="15.75" thickBot="1" x14ac:dyDescent="0.3">
      <c r="A24" s="126" t="s">
        <v>79</v>
      </c>
      <c r="B24" s="127">
        <v>511</v>
      </c>
      <c r="C24" s="128" t="s">
        <v>30</v>
      </c>
      <c r="D24" s="129">
        <v>31</v>
      </c>
      <c r="E24" s="130">
        <v>11</v>
      </c>
      <c r="F24" s="78"/>
      <c r="G24" s="131"/>
      <c r="H24" s="136">
        <v>150000</v>
      </c>
      <c r="I24" s="139">
        <v>150000</v>
      </c>
      <c r="J24" s="138">
        <v>0</v>
      </c>
    </row>
    <row r="25" spans="1:11" ht="15.75" thickBot="1" x14ac:dyDescent="0.3">
      <c r="A25" s="126" t="s">
        <v>31</v>
      </c>
      <c r="B25" s="127">
        <v>512</v>
      </c>
      <c r="C25" s="128" t="s">
        <v>25</v>
      </c>
      <c r="D25" s="129">
        <v>31</v>
      </c>
      <c r="E25" s="130">
        <v>11</v>
      </c>
      <c r="F25" s="78"/>
      <c r="G25" s="131"/>
      <c r="H25" s="132">
        <v>1000</v>
      </c>
      <c r="I25" s="133">
        <v>1000</v>
      </c>
      <c r="J25" s="134">
        <v>1000</v>
      </c>
    </row>
    <row r="26" spans="1:11" x14ac:dyDescent="0.25">
      <c r="A26" s="38" t="s">
        <v>33</v>
      </c>
      <c r="B26" s="41">
        <v>518</v>
      </c>
      <c r="C26" s="64" t="s">
        <v>17</v>
      </c>
      <c r="D26" s="41">
        <v>31</v>
      </c>
      <c r="E26" s="42">
        <v>11</v>
      </c>
      <c r="F26" s="43"/>
      <c r="G26" s="44"/>
      <c r="H26" s="102">
        <v>10000</v>
      </c>
      <c r="I26" s="102">
        <v>10000</v>
      </c>
      <c r="J26" s="104">
        <v>10000</v>
      </c>
    </row>
    <row r="27" spans="1:11" x14ac:dyDescent="0.25">
      <c r="A27" s="62" t="s">
        <v>34</v>
      </c>
      <c r="B27" s="48">
        <v>518</v>
      </c>
      <c r="C27" s="63" t="s">
        <v>21</v>
      </c>
      <c r="D27" s="48">
        <v>31</v>
      </c>
      <c r="E27" s="49">
        <v>11</v>
      </c>
      <c r="F27" s="50"/>
      <c r="G27" s="51"/>
      <c r="H27" s="102">
        <v>32075</v>
      </c>
      <c r="I27" s="102">
        <v>32075</v>
      </c>
      <c r="J27" s="104">
        <v>50000</v>
      </c>
    </row>
    <row r="28" spans="1:11" x14ac:dyDescent="0.25">
      <c r="A28" s="62" t="s">
        <v>61</v>
      </c>
      <c r="B28" s="48">
        <v>518</v>
      </c>
      <c r="C28" s="63" t="s">
        <v>21</v>
      </c>
      <c r="D28" s="48">
        <v>31</v>
      </c>
      <c r="E28" s="49">
        <v>11</v>
      </c>
      <c r="F28" s="50"/>
      <c r="G28" s="51"/>
      <c r="H28" s="102">
        <v>20000</v>
      </c>
      <c r="I28" s="102">
        <v>20000</v>
      </c>
      <c r="J28" s="104">
        <v>20000</v>
      </c>
    </row>
    <row r="29" spans="1:11" x14ac:dyDescent="0.25">
      <c r="A29" s="62" t="s">
        <v>63</v>
      </c>
      <c r="B29" s="48">
        <v>518</v>
      </c>
      <c r="C29" s="63" t="s">
        <v>21</v>
      </c>
      <c r="D29" s="48">
        <v>31</v>
      </c>
      <c r="E29" s="49">
        <v>11</v>
      </c>
      <c r="F29" s="50"/>
      <c r="G29" s="51"/>
      <c r="H29" s="102">
        <v>10000</v>
      </c>
      <c r="I29" s="102">
        <v>10000</v>
      </c>
      <c r="J29" s="104">
        <v>10000</v>
      </c>
    </row>
    <row r="30" spans="1:11" x14ac:dyDescent="0.25">
      <c r="A30" s="65" t="s">
        <v>35</v>
      </c>
      <c r="B30" s="41">
        <v>518</v>
      </c>
      <c r="C30" s="64" t="s">
        <v>36</v>
      </c>
      <c r="D30" s="41">
        <v>31</v>
      </c>
      <c r="E30" s="42">
        <v>11</v>
      </c>
      <c r="F30" s="43"/>
      <c r="G30" s="44"/>
      <c r="H30" s="102">
        <v>40000</v>
      </c>
      <c r="I30" s="102">
        <v>40000</v>
      </c>
      <c r="J30" s="104">
        <v>49000</v>
      </c>
    </row>
    <row r="31" spans="1:11" x14ac:dyDescent="0.25">
      <c r="A31" s="65" t="s">
        <v>81</v>
      </c>
      <c r="B31" s="41">
        <v>518</v>
      </c>
      <c r="C31" s="64" t="s">
        <v>99</v>
      </c>
      <c r="D31" s="41">
        <v>31</v>
      </c>
      <c r="E31" s="42">
        <v>11</v>
      </c>
      <c r="F31" s="43"/>
      <c r="G31" s="44"/>
      <c r="H31" s="102">
        <v>100430</v>
      </c>
      <c r="I31" s="102">
        <v>100430</v>
      </c>
      <c r="J31" s="104">
        <v>100400</v>
      </c>
    </row>
    <row r="32" spans="1:11" x14ac:dyDescent="0.25">
      <c r="A32" s="65" t="s">
        <v>82</v>
      </c>
      <c r="B32" s="41">
        <v>518</v>
      </c>
      <c r="C32" s="64" t="s">
        <v>100</v>
      </c>
      <c r="D32" s="41">
        <v>31</v>
      </c>
      <c r="E32" s="42">
        <v>11</v>
      </c>
      <c r="F32" s="43"/>
      <c r="G32" s="44"/>
      <c r="H32" s="102">
        <v>86000</v>
      </c>
      <c r="I32" s="102">
        <v>86000</v>
      </c>
      <c r="J32" s="104">
        <v>86000</v>
      </c>
    </row>
    <row r="33" spans="1:11" x14ac:dyDescent="0.25">
      <c r="A33" s="65" t="s">
        <v>84</v>
      </c>
      <c r="B33" s="41">
        <v>518</v>
      </c>
      <c r="C33" s="64" t="s">
        <v>101</v>
      </c>
      <c r="D33" s="41">
        <v>31</v>
      </c>
      <c r="E33" s="42">
        <v>11</v>
      </c>
      <c r="F33" s="43"/>
      <c r="G33" s="44"/>
      <c r="H33" s="102">
        <v>9000</v>
      </c>
      <c r="I33" s="102">
        <v>9000</v>
      </c>
      <c r="J33" s="104">
        <v>9000</v>
      </c>
    </row>
    <row r="34" spans="1:11" x14ac:dyDescent="0.25">
      <c r="A34" s="65" t="s">
        <v>85</v>
      </c>
      <c r="B34" s="41">
        <v>518</v>
      </c>
      <c r="C34" s="64" t="s">
        <v>101</v>
      </c>
      <c r="D34" s="41">
        <v>31</v>
      </c>
      <c r="E34" s="42">
        <v>11</v>
      </c>
      <c r="F34" s="43"/>
      <c r="G34" s="44"/>
      <c r="H34" s="102">
        <v>1800</v>
      </c>
      <c r="I34" s="102">
        <v>1800</v>
      </c>
      <c r="J34" s="104">
        <v>1800</v>
      </c>
    </row>
    <row r="35" spans="1:11" x14ac:dyDescent="0.25">
      <c r="A35" s="65" t="s">
        <v>83</v>
      </c>
      <c r="B35" s="41">
        <v>518</v>
      </c>
      <c r="C35" s="64" t="s">
        <v>21</v>
      </c>
      <c r="D35" s="41">
        <v>31</v>
      </c>
      <c r="E35" s="42">
        <v>11</v>
      </c>
      <c r="F35" s="43"/>
      <c r="G35" s="44"/>
      <c r="H35" s="102">
        <v>6000</v>
      </c>
      <c r="I35" s="102">
        <v>6000</v>
      </c>
      <c r="J35" s="104">
        <v>6000</v>
      </c>
    </row>
    <row r="36" spans="1:11" x14ac:dyDescent="0.25">
      <c r="A36" s="65" t="s">
        <v>65</v>
      </c>
      <c r="B36" s="41">
        <v>518</v>
      </c>
      <c r="C36" s="64" t="s">
        <v>21</v>
      </c>
      <c r="D36" s="41">
        <v>31</v>
      </c>
      <c r="E36" s="42">
        <v>11</v>
      </c>
      <c r="F36" s="43"/>
      <c r="G36" s="44"/>
      <c r="H36" s="102">
        <v>18000</v>
      </c>
      <c r="I36" s="102">
        <v>18000</v>
      </c>
      <c r="J36" s="104">
        <v>18000</v>
      </c>
    </row>
    <row r="37" spans="1:11" x14ac:dyDescent="0.25">
      <c r="A37" s="65" t="s">
        <v>62</v>
      </c>
      <c r="B37" s="41">
        <v>518</v>
      </c>
      <c r="C37" s="64" t="s">
        <v>21</v>
      </c>
      <c r="D37" s="41">
        <v>31</v>
      </c>
      <c r="E37" s="42">
        <v>31</v>
      </c>
      <c r="F37" s="43"/>
      <c r="G37" s="44"/>
      <c r="H37" s="102">
        <v>50000</v>
      </c>
      <c r="I37" s="102">
        <v>50000</v>
      </c>
      <c r="J37" s="104">
        <v>50000</v>
      </c>
    </row>
    <row r="38" spans="1:11" x14ac:dyDescent="0.25">
      <c r="A38" s="66" t="s">
        <v>37</v>
      </c>
      <c r="B38" s="59">
        <v>518</v>
      </c>
      <c r="C38" s="67" t="s">
        <v>38</v>
      </c>
      <c r="D38" s="59">
        <v>31</v>
      </c>
      <c r="E38" s="60">
        <v>11</v>
      </c>
      <c r="F38" s="4"/>
      <c r="G38" s="61"/>
      <c r="H38" s="109">
        <v>1500</v>
      </c>
      <c r="I38" s="109">
        <v>1500</v>
      </c>
      <c r="J38" s="111">
        <v>1500</v>
      </c>
    </row>
    <row r="39" spans="1:11" ht="15.75" thickBot="1" x14ac:dyDescent="0.3">
      <c r="A39" s="65" t="s">
        <v>53</v>
      </c>
      <c r="B39" s="68">
        <v>518</v>
      </c>
      <c r="C39" s="64" t="s">
        <v>52</v>
      </c>
      <c r="D39" s="41">
        <v>31</v>
      </c>
      <c r="E39" s="42">
        <v>11</v>
      </c>
      <c r="F39" s="43"/>
      <c r="G39" s="44"/>
      <c r="H39" s="102">
        <v>20000</v>
      </c>
      <c r="I39" s="102">
        <v>20000</v>
      </c>
      <c r="J39" s="104">
        <v>20000</v>
      </c>
    </row>
    <row r="40" spans="1:11" ht="15.75" thickBot="1" x14ac:dyDescent="0.3">
      <c r="A40" s="126" t="s">
        <v>39</v>
      </c>
      <c r="B40" s="129">
        <v>518</v>
      </c>
      <c r="C40" s="79"/>
      <c r="D40" s="129"/>
      <c r="E40" s="130"/>
      <c r="F40" s="78"/>
      <c r="G40" s="131"/>
      <c r="H40" s="135">
        <f>SUM(H26:H39)</f>
        <v>404805</v>
      </c>
      <c r="I40" s="133">
        <f>SUM(I26:I39)</f>
        <v>404805</v>
      </c>
      <c r="J40" s="135">
        <f>SUM(J26:J39)</f>
        <v>431700</v>
      </c>
    </row>
    <row r="41" spans="1:11" ht="15.75" thickBot="1" x14ac:dyDescent="0.3">
      <c r="A41" s="126" t="s">
        <v>107</v>
      </c>
      <c r="B41" s="127">
        <v>521</v>
      </c>
      <c r="C41" s="79" t="s">
        <v>108</v>
      </c>
      <c r="D41" s="129">
        <v>31</v>
      </c>
      <c r="E41" s="130">
        <v>11</v>
      </c>
      <c r="F41" s="78"/>
      <c r="G41" s="131"/>
      <c r="H41" s="135">
        <v>0</v>
      </c>
      <c r="I41" s="133">
        <v>0</v>
      </c>
      <c r="J41" s="135">
        <v>48000</v>
      </c>
    </row>
    <row r="42" spans="1:11" ht="15.75" thickBot="1" x14ac:dyDescent="0.3">
      <c r="A42" s="126" t="s">
        <v>122</v>
      </c>
      <c r="B42" s="127">
        <v>521</v>
      </c>
      <c r="C42" s="79" t="s">
        <v>110</v>
      </c>
      <c r="D42" s="129">
        <v>31</v>
      </c>
      <c r="E42" s="130">
        <v>11</v>
      </c>
      <c r="F42" s="78"/>
      <c r="G42" s="131"/>
      <c r="H42" s="135">
        <v>0</v>
      </c>
      <c r="I42" s="133">
        <v>0</v>
      </c>
      <c r="J42" s="135">
        <v>5350022</v>
      </c>
      <c r="K42" s="121"/>
    </row>
    <row r="43" spans="1:11" ht="15.75" thickBot="1" x14ac:dyDescent="0.3">
      <c r="A43" s="126" t="s">
        <v>123</v>
      </c>
      <c r="B43" s="127">
        <v>527</v>
      </c>
      <c r="C43" s="79" t="s">
        <v>110</v>
      </c>
      <c r="D43" s="129">
        <v>31</v>
      </c>
      <c r="E43" s="130">
        <v>11</v>
      </c>
      <c r="F43" s="78"/>
      <c r="G43" s="131"/>
      <c r="H43" s="135">
        <v>0</v>
      </c>
      <c r="I43" s="133">
        <v>0</v>
      </c>
      <c r="J43" s="135">
        <v>107000</v>
      </c>
    </row>
    <row r="44" spans="1:11" ht="15.75" thickBot="1" x14ac:dyDescent="0.3">
      <c r="A44" s="126" t="s">
        <v>124</v>
      </c>
      <c r="B44" s="127">
        <v>524</v>
      </c>
      <c r="C44" s="79" t="s">
        <v>111</v>
      </c>
      <c r="D44" s="129">
        <v>31</v>
      </c>
      <c r="E44" s="130">
        <v>11</v>
      </c>
      <c r="F44" s="78"/>
      <c r="G44" s="131"/>
      <c r="H44" s="135">
        <v>0</v>
      </c>
      <c r="I44" s="133">
        <v>0</v>
      </c>
      <c r="J44" s="135">
        <v>1808320</v>
      </c>
    </row>
    <row r="45" spans="1:11" ht="15.75" thickBot="1" x14ac:dyDescent="0.3">
      <c r="A45" s="126" t="s">
        <v>125</v>
      </c>
      <c r="B45" s="127">
        <v>501</v>
      </c>
      <c r="C45" s="79" t="s">
        <v>108</v>
      </c>
      <c r="D45" s="129">
        <v>31</v>
      </c>
      <c r="E45" s="130">
        <v>11</v>
      </c>
      <c r="F45" s="78"/>
      <c r="G45" s="131"/>
      <c r="H45" s="135">
        <v>0</v>
      </c>
      <c r="I45" s="133">
        <v>0</v>
      </c>
      <c r="J45" s="135">
        <v>88958</v>
      </c>
      <c r="K45" s="121"/>
    </row>
    <row r="46" spans="1:11" ht="15.75" thickBot="1" x14ac:dyDescent="0.3">
      <c r="A46" s="126" t="s">
        <v>40</v>
      </c>
      <c r="B46" s="127">
        <v>525</v>
      </c>
      <c r="C46" s="128" t="s">
        <v>15</v>
      </c>
      <c r="D46" s="129">
        <v>31</v>
      </c>
      <c r="E46" s="130">
        <v>11</v>
      </c>
      <c r="F46" s="78"/>
      <c r="G46" s="131"/>
      <c r="H46" s="132">
        <v>15000</v>
      </c>
      <c r="I46" s="133">
        <v>15000</v>
      </c>
      <c r="J46" s="134">
        <v>15000</v>
      </c>
      <c r="K46" s="121"/>
    </row>
    <row r="47" spans="1:11" x14ac:dyDescent="0.25">
      <c r="A47" s="31" t="s">
        <v>32</v>
      </c>
      <c r="B47" s="50">
        <v>527</v>
      </c>
      <c r="C47" s="199" t="s">
        <v>103</v>
      </c>
      <c r="D47" s="46">
        <v>31</v>
      </c>
      <c r="E47" s="167">
        <v>11</v>
      </c>
      <c r="F47" s="37"/>
      <c r="G47" s="37"/>
      <c r="H47" s="100">
        <v>10000</v>
      </c>
      <c r="I47" s="115">
        <v>10000</v>
      </c>
      <c r="J47" s="101">
        <v>10000</v>
      </c>
    </row>
    <row r="48" spans="1:11" x14ac:dyDescent="0.25">
      <c r="A48" s="38" t="s">
        <v>20</v>
      </c>
      <c r="B48" s="43">
        <v>527</v>
      </c>
      <c r="C48" s="200" t="s">
        <v>102</v>
      </c>
      <c r="D48" s="39">
        <v>31</v>
      </c>
      <c r="E48" s="168">
        <v>11</v>
      </c>
      <c r="F48" s="44"/>
      <c r="G48" s="44"/>
      <c r="H48" s="102">
        <v>8000</v>
      </c>
      <c r="I48" s="105">
        <v>8000</v>
      </c>
      <c r="J48" s="104">
        <v>8000</v>
      </c>
    </row>
    <row r="49" spans="1:11" ht="15.75" thickBot="1" x14ac:dyDescent="0.3">
      <c r="A49" s="194" t="s">
        <v>74</v>
      </c>
      <c r="B49" s="69">
        <v>527</v>
      </c>
      <c r="C49" s="201" t="s">
        <v>15</v>
      </c>
      <c r="D49" s="193">
        <v>31</v>
      </c>
      <c r="E49" s="169">
        <v>11</v>
      </c>
      <c r="F49" s="70"/>
      <c r="G49" s="70"/>
      <c r="H49" s="106">
        <v>5000</v>
      </c>
      <c r="I49" s="116">
        <v>5000</v>
      </c>
      <c r="J49" s="108">
        <v>5000</v>
      </c>
    </row>
    <row r="50" spans="1:11" ht="15.75" thickBot="1" x14ac:dyDescent="0.3">
      <c r="A50" s="147" t="s">
        <v>104</v>
      </c>
      <c r="B50" s="148">
        <v>527</v>
      </c>
      <c r="C50" s="149"/>
      <c r="D50" s="150"/>
      <c r="E50" s="151"/>
      <c r="F50" s="97"/>
      <c r="G50" s="152"/>
      <c r="H50" s="136">
        <v>23000</v>
      </c>
      <c r="I50" s="153">
        <v>23000</v>
      </c>
      <c r="J50" s="138">
        <v>23000</v>
      </c>
    </row>
    <row r="51" spans="1:11" ht="15.75" thickBot="1" x14ac:dyDescent="0.3">
      <c r="A51" s="140" t="s">
        <v>86</v>
      </c>
      <c r="B51" s="141">
        <v>549</v>
      </c>
      <c r="C51" s="142" t="s">
        <v>17</v>
      </c>
      <c r="D51" s="143">
        <v>31</v>
      </c>
      <c r="E51" s="144">
        <v>11</v>
      </c>
      <c r="F51" s="145"/>
      <c r="G51" s="146"/>
      <c r="H51" s="132">
        <v>20000</v>
      </c>
      <c r="I51" s="133">
        <v>20000</v>
      </c>
      <c r="J51" s="134">
        <v>20000</v>
      </c>
    </row>
    <row r="52" spans="1:11" ht="15.75" thickBot="1" x14ac:dyDescent="0.3">
      <c r="A52" s="126" t="s">
        <v>41</v>
      </c>
      <c r="B52" s="141">
        <v>551</v>
      </c>
      <c r="C52" s="142" t="s">
        <v>25</v>
      </c>
      <c r="D52" s="143">
        <v>31</v>
      </c>
      <c r="E52" s="144">
        <v>11</v>
      </c>
      <c r="F52" s="145"/>
      <c r="G52" s="146"/>
      <c r="H52" s="132">
        <v>102112</v>
      </c>
      <c r="I52" s="133">
        <v>102112</v>
      </c>
      <c r="J52" s="134">
        <v>102100</v>
      </c>
    </row>
    <row r="53" spans="1:11" ht="15.75" thickBot="1" x14ac:dyDescent="0.3">
      <c r="A53" s="126" t="s">
        <v>42</v>
      </c>
      <c r="B53" s="129">
        <v>558</v>
      </c>
      <c r="C53" s="128" t="s">
        <v>43</v>
      </c>
      <c r="D53" s="129">
        <v>31</v>
      </c>
      <c r="E53" s="130">
        <v>11</v>
      </c>
      <c r="F53" s="170"/>
      <c r="G53" s="131"/>
      <c r="H53" s="132">
        <v>65600</v>
      </c>
      <c r="I53" s="135">
        <v>65600</v>
      </c>
      <c r="J53" s="134">
        <f>H86</f>
        <v>65600</v>
      </c>
    </row>
    <row r="54" spans="1:11" ht="15.75" thickBot="1" x14ac:dyDescent="0.3">
      <c r="A54" s="147" t="s">
        <v>54</v>
      </c>
      <c r="B54" s="150">
        <v>591</v>
      </c>
      <c r="C54" s="171">
        <v>300</v>
      </c>
      <c r="D54" s="150">
        <v>31</v>
      </c>
      <c r="E54" s="151">
        <v>11</v>
      </c>
      <c r="F54" s="172"/>
      <c r="G54" s="173"/>
      <c r="H54" s="174">
        <v>54</v>
      </c>
      <c r="I54" s="175">
        <v>54</v>
      </c>
      <c r="J54" s="176">
        <v>100</v>
      </c>
    </row>
    <row r="55" spans="1:11" ht="16.5" thickBot="1" x14ac:dyDescent="0.3">
      <c r="A55" s="71" t="s">
        <v>44</v>
      </c>
      <c r="B55" s="72"/>
      <c r="C55" s="73"/>
      <c r="D55" s="74"/>
      <c r="E55" s="75"/>
      <c r="F55" s="76"/>
      <c r="G55" s="77"/>
      <c r="H55" s="195">
        <f>H18+H22+H23+H24+H25+H40+H46+H50+H51+H52+H53+H54</f>
        <v>2110290</v>
      </c>
      <c r="I55" s="196">
        <f>I18+I22+I23+I24+I25+I40+I46+I50+I51+I52+I53+I54</f>
        <v>2110290</v>
      </c>
      <c r="J55" s="195">
        <f>J54+J53+J52+J51+J49+J48+J47+J46+J40+J25+J23+J22+J18+J24+J41+J42+J43+J44+J45</f>
        <v>9614600</v>
      </c>
    </row>
    <row r="56" spans="1:11" ht="15.75" thickBot="1" x14ac:dyDescent="0.3">
      <c r="A56" s="11"/>
      <c r="B56" s="10"/>
      <c r="C56" s="10"/>
      <c r="D56" s="10"/>
      <c r="E56" s="10"/>
      <c r="F56" s="10"/>
      <c r="G56" s="10"/>
      <c r="H56" s="185"/>
      <c r="I56" s="113"/>
      <c r="J56" s="114"/>
    </row>
    <row r="57" spans="1:11" ht="16.5" thickBot="1" x14ac:dyDescent="0.3">
      <c r="A57" s="242" t="s">
        <v>45</v>
      </c>
      <c r="B57" s="243"/>
      <c r="C57" s="243"/>
      <c r="D57" s="243"/>
      <c r="E57" s="243"/>
      <c r="F57" s="243"/>
      <c r="G57" s="243"/>
      <c r="H57" s="243"/>
      <c r="I57" s="243"/>
      <c r="J57" s="243"/>
    </row>
    <row r="58" spans="1:11" x14ac:dyDescent="0.25">
      <c r="A58" s="80" t="s">
        <v>46</v>
      </c>
      <c r="B58" s="37">
        <v>602</v>
      </c>
      <c r="C58" s="81" t="s">
        <v>15</v>
      </c>
      <c r="D58" s="37">
        <v>31</v>
      </c>
      <c r="E58" s="32">
        <v>11</v>
      </c>
      <c r="F58" s="82"/>
      <c r="G58" s="83"/>
      <c r="H58" s="100">
        <v>339290</v>
      </c>
      <c r="I58" s="101">
        <v>339290</v>
      </c>
      <c r="J58" s="101">
        <v>339300</v>
      </c>
    </row>
    <row r="59" spans="1:11" x14ac:dyDescent="0.25">
      <c r="A59" s="65" t="s">
        <v>47</v>
      </c>
      <c r="B59" s="44">
        <v>602</v>
      </c>
      <c r="C59" s="64" t="s">
        <v>25</v>
      </c>
      <c r="D59" s="44">
        <v>31</v>
      </c>
      <c r="E59" s="84">
        <v>11</v>
      </c>
      <c r="F59" s="43"/>
      <c r="G59" s="44"/>
      <c r="H59" s="109">
        <v>520000</v>
      </c>
      <c r="I59" s="104">
        <v>520000</v>
      </c>
      <c r="J59" s="111">
        <v>520000</v>
      </c>
    </row>
    <row r="60" spans="1:11" x14ac:dyDescent="0.25">
      <c r="A60" s="65" t="s">
        <v>48</v>
      </c>
      <c r="B60" s="44">
        <v>662</v>
      </c>
      <c r="C60" s="64" t="s">
        <v>25</v>
      </c>
      <c r="D60" s="44">
        <v>31</v>
      </c>
      <c r="E60" s="84">
        <v>11</v>
      </c>
      <c r="F60" s="43"/>
      <c r="G60" s="44"/>
      <c r="H60" s="102">
        <v>1000</v>
      </c>
      <c r="I60" s="104">
        <v>1000</v>
      </c>
      <c r="J60" s="104">
        <v>1000</v>
      </c>
    </row>
    <row r="61" spans="1:11" x14ac:dyDescent="0.25">
      <c r="A61" s="122" t="s">
        <v>117</v>
      </c>
      <c r="B61" s="58">
        <v>672</v>
      </c>
      <c r="C61" s="123" t="s">
        <v>25</v>
      </c>
      <c r="D61" s="58">
        <v>31</v>
      </c>
      <c r="E61" s="124">
        <v>11</v>
      </c>
      <c r="F61" s="57"/>
      <c r="G61" s="58"/>
      <c r="H61" s="117">
        <v>0</v>
      </c>
      <c r="I61" s="104">
        <v>0</v>
      </c>
      <c r="J61" s="191">
        <v>7354300</v>
      </c>
    </row>
    <row r="62" spans="1:11" x14ac:dyDescent="0.25">
      <c r="A62" s="122" t="s">
        <v>120</v>
      </c>
      <c r="B62" s="58">
        <v>648</v>
      </c>
      <c r="C62" s="123" t="s">
        <v>25</v>
      </c>
      <c r="D62" s="58">
        <v>31</v>
      </c>
      <c r="E62" s="124">
        <v>11</v>
      </c>
      <c r="F62" s="57"/>
      <c r="G62" s="58"/>
      <c r="H62" s="117">
        <v>150000</v>
      </c>
      <c r="I62" s="104">
        <v>150000</v>
      </c>
      <c r="J62" s="191">
        <v>0</v>
      </c>
    </row>
    <row r="63" spans="1:11" x14ac:dyDescent="0.25">
      <c r="A63" s="122" t="s">
        <v>121</v>
      </c>
      <c r="B63" s="58">
        <v>672</v>
      </c>
      <c r="C63" s="123" t="s">
        <v>43</v>
      </c>
      <c r="D63" s="58">
        <v>31</v>
      </c>
      <c r="E63" s="124">
        <v>11</v>
      </c>
      <c r="F63" s="57"/>
      <c r="G63" s="58"/>
      <c r="H63" s="117">
        <v>30000</v>
      </c>
      <c r="I63" s="104">
        <v>30000</v>
      </c>
      <c r="J63" s="191">
        <v>0</v>
      </c>
    </row>
    <row r="64" spans="1:11" ht="15.75" thickBot="1" x14ac:dyDescent="0.3">
      <c r="A64" s="85" t="s">
        <v>49</v>
      </c>
      <c r="B64" s="70">
        <v>672</v>
      </c>
      <c r="C64" s="86" t="s">
        <v>43</v>
      </c>
      <c r="D64" s="70">
        <v>31</v>
      </c>
      <c r="E64" s="87">
        <v>11</v>
      </c>
      <c r="F64" s="69"/>
      <c r="G64" s="70"/>
      <c r="H64" s="106">
        <v>1070000</v>
      </c>
      <c r="I64" s="184">
        <v>1070000</v>
      </c>
      <c r="J64" s="108">
        <f>J55-J58-J59-J60-J61</f>
        <v>1400000</v>
      </c>
      <c r="K64" s="121"/>
    </row>
    <row r="65" spans="1:11" ht="16.5" thickBot="1" x14ac:dyDescent="0.3">
      <c r="A65" s="177" t="s">
        <v>50</v>
      </c>
      <c r="B65" s="178"/>
      <c r="C65" s="179"/>
      <c r="D65" s="180"/>
      <c r="E65" s="181"/>
      <c r="F65" s="182"/>
      <c r="G65" s="183"/>
      <c r="H65" s="197">
        <f>SUM(H58:H64)</f>
        <v>2110290</v>
      </c>
      <c r="I65" s="198">
        <f>SUM(I58:I64)</f>
        <v>2110290</v>
      </c>
      <c r="J65" s="197">
        <f>SUM(J58:J64)</f>
        <v>9614600</v>
      </c>
      <c r="K65" s="121"/>
    </row>
    <row r="66" spans="1:11" ht="16.5" thickBot="1" x14ac:dyDescent="0.3">
      <c r="A66" s="88" t="s">
        <v>51</v>
      </c>
      <c r="B66" s="89"/>
      <c r="C66" s="90"/>
      <c r="D66" s="91"/>
      <c r="E66" s="92"/>
      <c r="F66" s="93"/>
      <c r="G66" s="94"/>
      <c r="H66" s="3">
        <f>H55-H65</f>
        <v>0</v>
      </c>
      <c r="I66" s="3">
        <f>I55-I65</f>
        <v>0</v>
      </c>
      <c r="J66" s="192">
        <f>J55-J65</f>
        <v>0</v>
      </c>
      <c r="K66" s="121"/>
    </row>
    <row r="67" spans="1:11" x14ac:dyDescent="0.25">
      <c r="A67" s="95"/>
      <c r="B67" s="4"/>
      <c r="C67" s="4"/>
      <c r="D67" s="4"/>
      <c r="E67" s="4"/>
      <c r="F67" s="4"/>
      <c r="G67" s="4"/>
      <c r="H67" s="4"/>
      <c r="I67" s="4"/>
      <c r="J67" s="5"/>
    </row>
    <row r="68" spans="1:11" x14ac:dyDescent="0.25">
      <c r="A68" s="4" t="s">
        <v>126</v>
      </c>
      <c r="B68" s="4"/>
      <c r="C68" s="96"/>
      <c r="D68" s="96"/>
      <c r="E68" s="4"/>
      <c r="F68" s="4"/>
      <c r="G68" s="4"/>
      <c r="H68" s="4"/>
      <c r="I68" s="4"/>
      <c r="J68" s="4"/>
    </row>
    <row r="69" spans="1:11" x14ac:dyDescent="0.25">
      <c r="A69" s="4" t="s">
        <v>56</v>
      </c>
      <c r="B69" s="4" t="s">
        <v>129</v>
      </c>
      <c r="C69" s="4"/>
      <c r="D69" s="4"/>
      <c r="E69" s="4"/>
      <c r="F69" s="4"/>
      <c r="G69" s="4"/>
      <c r="H69" s="4"/>
      <c r="I69" s="4"/>
      <c r="J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1" x14ac:dyDescent="0.25">
      <c r="A72" s="113" t="s">
        <v>127</v>
      </c>
      <c r="B72" s="4" t="s">
        <v>129</v>
      </c>
      <c r="C72" s="113"/>
      <c r="D72" s="113"/>
      <c r="E72" s="113"/>
      <c r="F72" s="113"/>
      <c r="G72" s="113"/>
      <c r="H72" s="113"/>
      <c r="I72" s="10"/>
      <c r="J72" s="10"/>
    </row>
    <row r="73" spans="1:11" x14ac:dyDescent="0.25">
      <c r="A73" s="113" t="s">
        <v>55</v>
      </c>
      <c r="B73" s="113"/>
      <c r="C73" s="113"/>
      <c r="D73" s="113"/>
      <c r="E73" s="113"/>
      <c r="F73" s="113"/>
      <c r="G73" s="113"/>
      <c r="H73" s="113"/>
      <c r="I73" s="10"/>
      <c r="J73" s="10"/>
    </row>
    <row r="74" spans="1:11" x14ac:dyDescent="0.25">
      <c r="A74" s="113"/>
      <c r="B74" s="113"/>
      <c r="C74" s="113"/>
      <c r="D74" s="113"/>
      <c r="E74" s="113"/>
      <c r="F74" s="113"/>
      <c r="G74" s="113"/>
      <c r="H74" s="113"/>
    </row>
    <row r="75" spans="1:11" ht="15.75" thickBot="1" x14ac:dyDescent="0.3">
      <c r="A75" s="113"/>
      <c r="B75" s="113"/>
      <c r="C75" s="113"/>
      <c r="D75" s="113"/>
      <c r="E75" s="113"/>
      <c r="F75" s="113"/>
      <c r="G75" s="113"/>
      <c r="H75" s="113"/>
    </row>
    <row r="76" spans="1:11" ht="15.75" thickBot="1" x14ac:dyDescent="0.3">
      <c r="A76" s="205" t="s">
        <v>87</v>
      </c>
      <c r="B76" s="206"/>
      <c r="C76" s="206"/>
      <c r="D76" s="206"/>
      <c r="E76" s="206"/>
      <c r="F76" s="206"/>
      <c r="G76" s="207"/>
      <c r="H76" s="162">
        <f>H77+H78+H79</f>
        <v>898915</v>
      </c>
    </row>
    <row r="77" spans="1:11" x14ac:dyDescent="0.25">
      <c r="A77" s="246" t="s">
        <v>118</v>
      </c>
      <c r="B77" s="247"/>
      <c r="C77" s="247"/>
      <c r="D77" s="247"/>
      <c r="E77" s="247"/>
      <c r="F77" s="247"/>
      <c r="G77" s="248"/>
      <c r="H77" s="161">
        <v>250000</v>
      </c>
    </row>
    <row r="78" spans="1:11" x14ac:dyDescent="0.25">
      <c r="A78" s="249" t="s">
        <v>119</v>
      </c>
      <c r="B78" s="250"/>
      <c r="C78" s="250"/>
      <c r="D78" s="250"/>
      <c r="E78" s="250"/>
      <c r="F78" s="250"/>
      <c r="G78" s="251"/>
      <c r="H78" s="154">
        <v>569915</v>
      </c>
    </row>
    <row r="79" spans="1:11" ht="15.75" thickBot="1" x14ac:dyDescent="0.3">
      <c r="A79" s="252" t="s">
        <v>116</v>
      </c>
      <c r="B79" s="253"/>
      <c r="C79" s="253"/>
      <c r="D79" s="253"/>
      <c r="E79" s="253"/>
      <c r="F79" s="253"/>
      <c r="G79" s="254"/>
      <c r="H79" s="155">
        <v>79000</v>
      </c>
    </row>
    <row r="80" spans="1:11" ht="15.75" thickBot="1" x14ac:dyDescent="0.3"/>
    <row r="81" spans="1:8" ht="15.75" thickBot="1" x14ac:dyDescent="0.3">
      <c r="A81" s="205" t="s">
        <v>59</v>
      </c>
      <c r="B81" s="206"/>
      <c r="C81" s="206"/>
      <c r="D81" s="206"/>
      <c r="E81" s="206"/>
      <c r="F81" s="206"/>
      <c r="G81" s="207"/>
      <c r="H81" s="159">
        <f>H82+H84+H83</f>
        <v>101345</v>
      </c>
    </row>
    <row r="82" spans="1:8" x14ac:dyDescent="0.25">
      <c r="A82" s="208" t="s">
        <v>76</v>
      </c>
      <c r="B82" s="209"/>
      <c r="C82" s="209"/>
      <c r="D82" s="209"/>
      <c r="E82" s="209"/>
      <c r="F82" s="209"/>
      <c r="G82" s="209"/>
      <c r="H82" s="160">
        <v>22345</v>
      </c>
    </row>
    <row r="83" spans="1:8" x14ac:dyDescent="0.25">
      <c r="A83" s="215" t="s">
        <v>115</v>
      </c>
      <c r="B83" s="216"/>
      <c r="C83" s="216"/>
      <c r="D83" s="216"/>
      <c r="E83" s="216"/>
      <c r="F83" s="216"/>
      <c r="G83" s="217"/>
      <c r="H83" s="119">
        <v>39000</v>
      </c>
    </row>
    <row r="84" spans="1:8" ht="15.75" thickBot="1" x14ac:dyDescent="0.3">
      <c r="A84" s="210" t="s">
        <v>60</v>
      </c>
      <c r="B84" s="211"/>
      <c r="C84" s="211"/>
      <c r="D84" s="211"/>
      <c r="E84" s="211"/>
      <c r="F84" s="211"/>
      <c r="G84" s="211"/>
      <c r="H84" s="189">
        <v>40000</v>
      </c>
    </row>
    <row r="85" spans="1:8" ht="15.75" thickBot="1" x14ac:dyDescent="0.3">
      <c r="A85" s="212"/>
      <c r="B85" s="213"/>
      <c r="C85" s="213"/>
      <c r="D85" s="213"/>
      <c r="E85" s="213"/>
      <c r="F85" s="213"/>
      <c r="G85" s="213"/>
      <c r="H85" s="214"/>
    </row>
    <row r="86" spans="1:8" ht="15.75" thickBot="1" x14ac:dyDescent="0.3">
      <c r="A86" s="202" t="s">
        <v>64</v>
      </c>
      <c r="B86" s="203"/>
      <c r="C86" s="203"/>
      <c r="D86" s="203"/>
      <c r="E86" s="203"/>
      <c r="F86" s="203"/>
      <c r="G86" s="204"/>
      <c r="H86" s="159">
        <f>SUM(H87:H91)</f>
        <v>65600</v>
      </c>
    </row>
    <row r="87" spans="1:8" x14ac:dyDescent="0.25">
      <c r="A87" s="221" t="s">
        <v>67</v>
      </c>
      <c r="B87" s="222"/>
      <c r="C87" s="222"/>
      <c r="D87" s="222"/>
      <c r="E87" s="222"/>
      <c r="F87" s="222"/>
      <c r="G87" s="222"/>
      <c r="H87" s="160">
        <v>15600</v>
      </c>
    </row>
    <row r="88" spans="1:8" x14ac:dyDescent="0.25">
      <c r="A88" s="223" t="s">
        <v>77</v>
      </c>
      <c r="B88" s="224"/>
      <c r="C88" s="224"/>
      <c r="D88" s="224"/>
      <c r="E88" s="224"/>
      <c r="F88" s="224"/>
      <c r="G88" s="224"/>
      <c r="H88" s="119">
        <v>10000</v>
      </c>
    </row>
    <row r="89" spans="1:8" x14ac:dyDescent="0.25">
      <c r="A89" s="223" t="s">
        <v>78</v>
      </c>
      <c r="B89" s="224"/>
      <c r="C89" s="224"/>
      <c r="D89" s="224"/>
      <c r="E89" s="224"/>
      <c r="F89" s="224"/>
      <c r="G89" s="224"/>
      <c r="H89" s="119">
        <v>15000</v>
      </c>
    </row>
    <row r="90" spans="1:8" x14ac:dyDescent="0.25">
      <c r="A90" s="223" t="s">
        <v>68</v>
      </c>
      <c r="B90" s="224"/>
      <c r="C90" s="224"/>
      <c r="D90" s="224"/>
      <c r="E90" s="224"/>
      <c r="F90" s="224"/>
      <c r="G90" s="224"/>
      <c r="H90" s="119">
        <v>5000</v>
      </c>
    </row>
    <row r="91" spans="1:8" ht="15.75" thickBot="1" x14ac:dyDescent="0.3">
      <c r="A91" s="225" t="s">
        <v>69</v>
      </c>
      <c r="B91" s="226"/>
      <c r="C91" s="226"/>
      <c r="D91" s="226"/>
      <c r="E91" s="226"/>
      <c r="F91" s="226"/>
      <c r="G91" s="226"/>
      <c r="H91" s="120">
        <v>20000</v>
      </c>
    </row>
    <row r="92" spans="1:8" ht="15.75" thickBot="1" x14ac:dyDescent="0.3">
      <c r="A92" s="227"/>
      <c r="B92" s="227"/>
      <c r="C92" s="227"/>
      <c r="D92" s="227"/>
      <c r="E92" s="227"/>
      <c r="F92" s="227"/>
      <c r="G92" s="227"/>
    </row>
    <row r="93" spans="1:8" ht="15.75" thickBot="1" x14ac:dyDescent="0.3">
      <c r="A93" s="202" t="s">
        <v>66</v>
      </c>
      <c r="B93" s="203"/>
      <c r="C93" s="203"/>
      <c r="D93" s="203"/>
      <c r="E93" s="203"/>
      <c r="F93" s="203"/>
      <c r="G93" s="204"/>
      <c r="H93" s="159">
        <f>SUM(H94:H102)</f>
        <v>50000</v>
      </c>
    </row>
    <row r="94" spans="1:8" x14ac:dyDescent="0.25">
      <c r="A94" s="228" t="s">
        <v>88</v>
      </c>
      <c r="B94" s="229"/>
      <c r="C94" s="229"/>
      <c r="D94" s="229"/>
      <c r="E94" s="229"/>
      <c r="F94" s="229"/>
      <c r="G94" s="230"/>
      <c r="H94" s="158">
        <v>11590</v>
      </c>
    </row>
    <row r="95" spans="1:8" x14ac:dyDescent="0.25">
      <c r="A95" s="215" t="s">
        <v>89</v>
      </c>
      <c r="B95" s="216"/>
      <c r="C95" s="216"/>
      <c r="D95" s="216"/>
      <c r="E95" s="216"/>
      <c r="F95" s="216"/>
      <c r="G95" s="217"/>
      <c r="H95" s="156">
        <v>10328</v>
      </c>
    </row>
    <row r="96" spans="1:8" x14ac:dyDescent="0.25">
      <c r="A96" s="215" t="s">
        <v>90</v>
      </c>
      <c r="B96" s="216"/>
      <c r="C96" s="216"/>
      <c r="D96" s="216"/>
      <c r="E96" s="216"/>
      <c r="F96" s="216"/>
      <c r="G96" s="217"/>
      <c r="H96" s="156">
        <v>4556</v>
      </c>
    </row>
    <row r="97" spans="1:8" x14ac:dyDescent="0.25">
      <c r="A97" s="215" t="s">
        <v>91</v>
      </c>
      <c r="B97" s="216"/>
      <c r="C97" s="216"/>
      <c r="D97" s="216"/>
      <c r="E97" s="216"/>
      <c r="F97" s="216"/>
      <c r="G97" s="217"/>
      <c r="H97" s="156">
        <v>2154</v>
      </c>
    </row>
    <row r="98" spans="1:8" x14ac:dyDescent="0.25">
      <c r="A98" s="215" t="s">
        <v>92</v>
      </c>
      <c r="B98" s="216"/>
      <c r="C98" s="216"/>
      <c r="D98" s="216"/>
      <c r="E98" s="216"/>
      <c r="F98" s="216"/>
      <c r="G98" s="217"/>
      <c r="H98" s="156">
        <v>1000</v>
      </c>
    </row>
    <row r="99" spans="1:8" x14ac:dyDescent="0.25">
      <c r="A99" s="215" t="s">
        <v>93</v>
      </c>
      <c r="B99" s="216"/>
      <c r="C99" s="216"/>
      <c r="D99" s="216"/>
      <c r="E99" s="216"/>
      <c r="F99" s="216"/>
      <c r="G99" s="217"/>
      <c r="H99" s="156">
        <v>5000</v>
      </c>
    </row>
    <row r="100" spans="1:8" x14ac:dyDescent="0.25">
      <c r="A100" s="215" t="s">
        <v>94</v>
      </c>
      <c r="B100" s="216"/>
      <c r="C100" s="216"/>
      <c r="D100" s="216"/>
      <c r="E100" s="216"/>
      <c r="F100" s="216"/>
      <c r="G100" s="217"/>
      <c r="H100" s="156">
        <v>9000</v>
      </c>
    </row>
    <row r="101" spans="1:8" x14ac:dyDescent="0.25">
      <c r="A101" s="215" t="s">
        <v>95</v>
      </c>
      <c r="B101" s="216"/>
      <c r="C101" s="216"/>
      <c r="D101" s="216"/>
      <c r="E101" s="216"/>
      <c r="F101" s="216"/>
      <c r="G101" s="217"/>
      <c r="H101" s="156">
        <v>2000</v>
      </c>
    </row>
    <row r="102" spans="1:8" ht="15.75" thickBot="1" x14ac:dyDescent="0.3">
      <c r="A102" s="218" t="s">
        <v>96</v>
      </c>
      <c r="B102" s="219"/>
      <c r="C102" s="219"/>
      <c r="D102" s="219"/>
      <c r="E102" s="219"/>
      <c r="F102" s="219"/>
      <c r="G102" s="236"/>
      <c r="H102" s="157">
        <v>4372</v>
      </c>
    </row>
    <row r="103" spans="1:8" ht="15.75" thickBot="1" x14ac:dyDescent="0.3">
      <c r="A103" s="239"/>
      <c r="B103" s="239"/>
      <c r="C103" s="239"/>
      <c r="D103" s="239"/>
      <c r="E103" s="239"/>
      <c r="F103" s="239"/>
      <c r="G103" s="239"/>
    </row>
    <row r="104" spans="1:8" x14ac:dyDescent="0.25">
      <c r="A104" s="233" t="s">
        <v>70</v>
      </c>
      <c r="B104" s="234"/>
      <c r="C104" s="234"/>
      <c r="D104" s="234"/>
      <c r="E104" s="234"/>
      <c r="F104" s="234"/>
      <c r="G104" s="235"/>
      <c r="H104" s="118">
        <f>SUM(H105:H108)</f>
        <v>40000</v>
      </c>
    </row>
    <row r="105" spans="1:8" x14ac:dyDescent="0.25">
      <c r="A105" s="240" t="s">
        <v>71</v>
      </c>
      <c r="B105" s="241"/>
      <c r="C105" s="241"/>
      <c r="D105" s="241"/>
      <c r="E105" s="241"/>
      <c r="F105" s="241"/>
      <c r="G105" s="241"/>
      <c r="H105" s="119">
        <v>15000</v>
      </c>
    </row>
    <row r="106" spans="1:8" x14ac:dyDescent="0.25">
      <c r="A106" s="223" t="s">
        <v>72</v>
      </c>
      <c r="B106" s="224"/>
      <c r="C106" s="224"/>
      <c r="D106" s="224"/>
      <c r="E106" s="224"/>
      <c r="F106" s="224"/>
      <c r="G106" s="224"/>
      <c r="H106" s="119">
        <v>15000</v>
      </c>
    </row>
    <row r="107" spans="1:8" x14ac:dyDescent="0.25">
      <c r="A107" s="215" t="s">
        <v>73</v>
      </c>
      <c r="B107" s="216"/>
      <c r="C107" s="216"/>
      <c r="D107" s="216"/>
      <c r="E107" s="216"/>
      <c r="F107" s="216"/>
      <c r="G107" s="217"/>
      <c r="H107" s="119">
        <v>10000</v>
      </c>
    </row>
    <row r="108" spans="1:8" ht="15.75" thickBot="1" x14ac:dyDescent="0.3">
      <c r="A108" s="231"/>
      <c r="B108" s="232"/>
      <c r="C108" s="232"/>
      <c r="D108" s="232"/>
      <c r="E108" s="232"/>
      <c r="F108" s="232"/>
      <c r="G108" s="232"/>
      <c r="H108" s="120"/>
    </row>
    <row r="109" spans="1:8" ht="15.75" thickBot="1" x14ac:dyDescent="0.3">
      <c r="A109" s="213"/>
      <c r="B109" s="213"/>
      <c r="C109" s="213"/>
      <c r="D109" s="213"/>
      <c r="E109" s="213"/>
      <c r="F109" s="213"/>
      <c r="G109" s="213"/>
      <c r="H109" s="125"/>
    </row>
    <row r="110" spans="1:8" x14ac:dyDescent="0.25">
      <c r="A110" s="237" t="s">
        <v>107</v>
      </c>
      <c r="B110" s="238"/>
      <c r="C110" s="238"/>
      <c r="D110" s="238"/>
      <c r="E110" s="238"/>
      <c r="F110" s="238"/>
      <c r="G110" s="238"/>
      <c r="H110" s="186">
        <v>48000</v>
      </c>
    </row>
    <row r="111" spans="1:8" ht="15.75" thickBot="1" x14ac:dyDescent="0.3">
      <c r="A111" s="218" t="s">
        <v>109</v>
      </c>
      <c r="B111" s="219"/>
      <c r="C111" s="219"/>
      <c r="D111" s="219"/>
      <c r="E111" s="219"/>
      <c r="F111" s="219"/>
      <c r="G111" s="219"/>
      <c r="H111" s="220"/>
    </row>
    <row r="112" spans="1:8" ht="15.75" thickBot="1" x14ac:dyDescent="0.3">
      <c r="A112" s="213"/>
      <c r="B112" s="213"/>
      <c r="C112" s="213"/>
      <c r="D112" s="213"/>
      <c r="E112" s="213"/>
      <c r="F112" s="213"/>
      <c r="G112" s="213"/>
      <c r="H112" s="125"/>
    </row>
    <row r="113" spans="1:8" x14ac:dyDescent="0.25">
      <c r="A113" s="237" t="s">
        <v>70</v>
      </c>
      <c r="B113" s="238"/>
      <c r="C113" s="238"/>
      <c r="D113" s="238"/>
      <c r="E113" s="238"/>
      <c r="F113" s="238"/>
      <c r="G113" s="238"/>
      <c r="H113" s="187">
        <v>50000</v>
      </c>
    </row>
    <row r="114" spans="1:8" ht="15.75" thickBot="1" x14ac:dyDescent="0.3">
      <c r="A114" s="231" t="s">
        <v>114</v>
      </c>
      <c r="B114" s="232"/>
      <c r="C114" s="232"/>
      <c r="D114" s="232"/>
      <c r="E114" s="232"/>
      <c r="F114" s="232"/>
      <c r="G114" s="232"/>
      <c r="H114" s="188">
        <v>50000</v>
      </c>
    </row>
    <row r="115" spans="1:8" x14ac:dyDescent="0.25">
      <c r="A115" s="213"/>
      <c r="B115" s="213"/>
      <c r="C115" s="213"/>
      <c r="D115" s="213"/>
      <c r="E115" s="213"/>
      <c r="F115" s="213"/>
      <c r="G115" s="213"/>
      <c r="H115" s="125"/>
    </row>
    <row r="116" spans="1:8" x14ac:dyDescent="0.25">
      <c r="A116" s="213"/>
      <c r="B116" s="213"/>
      <c r="C116" s="213"/>
      <c r="D116" s="213"/>
      <c r="E116" s="213"/>
      <c r="F116" s="213"/>
      <c r="G116" s="213"/>
      <c r="H116" s="125"/>
    </row>
  </sheetData>
  <mergeCells count="42">
    <mergeCell ref="A116:G116"/>
    <mergeCell ref="A105:G105"/>
    <mergeCell ref="A106:G106"/>
    <mergeCell ref="A107:G107"/>
    <mergeCell ref="A108:G108"/>
    <mergeCell ref="A109:G109"/>
    <mergeCell ref="A110:G110"/>
    <mergeCell ref="A111:H111"/>
    <mergeCell ref="A112:G112"/>
    <mergeCell ref="A113:G113"/>
    <mergeCell ref="A114:G114"/>
    <mergeCell ref="A115:G115"/>
    <mergeCell ref="A104:G104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92:G92"/>
    <mergeCell ref="A81:G81"/>
    <mergeCell ref="A82:G82"/>
    <mergeCell ref="A83:G83"/>
    <mergeCell ref="A84:G84"/>
    <mergeCell ref="A85:H85"/>
    <mergeCell ref="A86:G86"/>
    <mergeCell ref="A87:G87"/>
    <mergeCell ref="A88:G88"/>
    <mergeCell ref="A89:G89"/>
    <mergeCell ref="A90:G90"/>
    <mergeCell ref="A91:G91"/>
    <mergeCell ref="A79:G79"/>
    <mergeCell ref="J6:J7"/>
    <mergeCell ref="A57:J57"/>
    <mergeCell ref="A76:G76"/>
    <mergeCell ref="A77:G77"/>
    <mergeCell ref="A78:G78"/>
  </mergeCells>
  <pageMargins left="0.98425196850393704" right="0.98425196850393704" top="0.78740157480314965" bottom="0.78740157480314965" header="0.31496062992125984" footer="0.31496062992125984"/>
  <pageSetup paperSize="9" scale="64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2023 (2)</vt:lpstr>
      <vt:lpstr>'2023 (2)'!Oblast_tisku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Piknová Jana (ÚMČ Praha 21)</dc:creator>
  <cp:lastModifiedBy>Mátlová Jana (ÚMČ Praha 21)</cp:lastModifiedBy>
  <cp:revision/>
  <cp:lastPrinted>2022-12-22T09:00:26Z</cp:lastPrinted>
  <dcterms:created xsi:type="dcterms:W3CDTF">2016-09-19T09:51:59Z</dcterms:created>
  <dcterms:modified xsi:type="dcterms:W3CDTF">2022-12-22T09:00:30Z</dcterms:modified>
</cp:coreProperties>
</file>