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7D54BB7C-23E8-44C5-A20A-16FB4E5696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1" l="1"/>
  <c r="H64" i="1"/>
  <c r="I32" i="1" l="1"/>
  <c r="H17" i="1" l="1"/>
  <c r="I17" i="1"/>
  <c r="H96" i="1" l="1"/>
  <c r="J16" i="1" s="1"/>
  <c r="J23" i="1"/>
  <c r="H88" i="1"/>
  <c r="H72" i="1" l="1"/>
  <c r="J29" i="1"/>
  <c r="J17" i="1"/>
  <c r="H81" i="1" l="1"/>
  <c r="H68" i="1"/>
  <c r="J27" i="1" l="1"/>
  <c r="J41" i="1"/>
  <c r="J32" i="1" l="1"/>
  <c r="J43" i="1" s="1"/>
  <c r="H22" i="1"/>
  <c r="I22" i="1"/>
  <c r="I43" i="1" s="1"/>
  <c r="J22" i="1"/>
  <c r="H32" i="1"/>
  <c r="H52" i="1"/>
  <c r="I52" i="1"/>
  <c r="I53" i="1" l="1"/>
  <c r="H43" i="1"/>
  <c r="H53" i="1" s="1"/>
  <c r="J53" i="1" l="1"/>
</calcChain>
</file>

<file path=xl/sharedStrings.xml><?xml version="1.0" encoding="utf-8"?>
<sst xmlns="http://schemas.openxmlformats.org/spreadsheetml/2006/main" count="135" uniqueCount="112">
  <si>
    <t>MŠ Rohožník</t>
  </si>
  <si>
    <t>(v Kč)</t>
  </si>
  <si>
    <t>MŠ Rohožník, IČO 63832372</t>
  </si>
  <si>
    <t>SU</t>
  </si>
  <si>
    <t>AU</t>
  </si>
  <si>
    <t>Od</t>
  </si>
  <si>
    <t>Pa</t>
  </si>
  <si>
    <t>UZ</t>
  </si>
  <si>
    <t>ORG</t>
  </si>
  <si>
    <t>xxx</t>
  </si>
  <si>
    <t>xx</t>
  </si>
  <si>
    <t>xxxxx</t>
  </si>
  <si>
    <t>xxxxxxxxxx</t>
  </si>
  <si>
    <t>Náklady</t>
  </si>
  <si>
    <t>knihy, učební pomůcky a tisk</t>
  </si>
  <si>
    <t>0310</t>
  </si>
  <si>
    <t>potraviny</t>
  </si>
  <si>
    <t>0320</t>
  </si>
  <si>
    <t>DDHM  (pod hranici)</t>
  </si>
  <si>
    <t>0330</t>
  </si>
  <si>
    <t>prádlo, oděv, obuv</t>
  </si>
  <si>
    <t>0340</t>
  </si>
  <si>
    <t>spotřeba materiálu (ostatní)</t>
  </si>
  <si>
    <t>Spotřeba materiálu celkem</t>
  </si>
  <si>
    <t>elektřina</t>
  </si>
  <si>
    <t>0300</t>
  </si>
  <si>
    <t>plyn</t>
  </si>
  <si>
    <t>voda</t>
  </si>
  <si>
    <t>teplo, TUV</t>
  </si>
  <si>
    <t>Spotřeba energie celkem</t>
  </si>
  <si>
    <t>údržba a opravy</t>
  </si>
  <si>
    <t>0400</t>
  </si>
  <si>
    <t>cestovné</t>
  </si>
  <si>
    <t>školení a vzdělávání</t>
  </si>
  <si>
    <t>bankovní poplatky</t>
  </si>
  <si>
    <t>ostatní služby</t>
  </si>
  <si>
    <t>služby telek.a radiokom., inter.</t>
  </si>
  <si>
    <t>0342</t>
  </si>
  <si>
    <t>poštovné</t>
  </si>
  <si>
    <t>0341</t>
  </si>
  <si>
    <t>Ostatní služby celkem</t>
  </si>
  <si>
    <t>platy zaměstnanců (nemoc)</t>
  </si>
  <si>
    <t>340</t>
  </si>
  <si>
    <t>zákonné soc.poj.</t>
  </si>
  <si>
    <t>úrazové pojištění zaměst.Kooperat.</t>
  </si>
  <si>
    <t>ostatní náklady</t>
  </si>
  <si>
    <t>odpisy</t>
  </si>
  <si>
    <t>DDHM</t>
  </si>
  <si>
    <t>0500</t>
  </si>
  <si>
    <t>Náklady celkem</t>
  </si>
  <si>
    <t>Výnosy</t>
  </si>
  <si>
    <t>školné</t>
  </si>
  <si>
    <t>stravné</t>
  </si>
  <si>
    <t>úroky</t>
  </si>
  <si>
    <t>provozní přísp.a dot.od zřizovat.</t>
  </si>
  <si>
    <t>Výnosy celkem</t>
  </si>
  <si>
    <t>Výsledek hospodaření</t>
  </si>
  <si>
    <t xml:space="preserve">Vypracoval: </t>
  </si>
  <si>
    <t xml:space="preserve">Schválil: </t>
  </si>
  <si>
    <t>0360</t>
  </si>
  <si>
    <t>SW</t>
  </si>
  <si>
    <t>daň z úroku</t>
  </si>
  <si>
    <t>Mgr. I. Průšová</t>
  </si>
  <si>
    <t>Ing. Hnízdilová Jana</t>
  </si>
  <si>
    <t>380</t>
  </si>
  <si>
    <t>390</t>
  </si>
  <si>
    <t>léky, vybavení lékárničky</t>
  </si>
  <si>
    <t>VV materiál</t>
  </si>
  <si>
    <t>Opravy a udržování</t>
  </si>
  <si>
    <t>údržba zahrady</t>
  </si>
  <si>
    <t>Služby</t>
  </si>
  <si>
    <t>pověřenec</t>
  </si>
  <si>
    <t>revize</t>
  </si>
  <si>
    <t>zabezpečení objektu</t>
  </si>
  <si>
    <t>deratizace</t>
  </si>
  <si>
    <t>servis výtahu</t>
  </si>
  <si>
    <t>zpracování účetnictví</t>
  </si>
  <si>
    <t>zpracování mezd</t>
  </si>
  <si>
    <t>DDHM nad 3tis.</t>
  </si>
  <si>
    <t>Návrh rozpočtu na rok 2022</t>
  </si>
  <si>
    <t>Schválený rozpočet na rok 2021</t>
  </si>
  <si>
    <t>správa MŠ + elektronický předzápis</t>
  </si>
  <si>
    <t>svoz odpadu</t>
  </si>
  <si>
    <t>BOZP</t>
  </si>
  <si>
    <t>právní ochrana</t>
  </si>
  <si>
    <t>Revize</t>
  </si>
  <si>
    <t>tělovýchovné nářadí a náčinní</t>
  </si>
  <si>
    <t>Spalové cesty-komín</t>
  </si>
  <si>
    <t>elektroinstalace velká</t>
  </si>
  <si>
    <t>kotel</t>
  </si>
  <si>
    <t>hydrant + hasící přístroje</t>
  </si>
  <si>
    <t>dne: 27.9.2021</t>
  </si>
  <si>
    <t>Schváleno Usnesením RMČ</t>
  </si>
  <si>
    <t>Schválený rozpočet 2021</t>
  </si>
  <si>
    <t>Předpoklad          k  31.12.2021</t>
  </si>
  <si>
    <t>žíněnka dopadová</t>
  </si>
  <si>
    <t>dřevěná knihovna</t>
  </si>
  <si>
    <t>venkovní dřevěné lavičky se stolkem na zarhadu</t>
  </si>
  <si>
    <t>Materiál</t>
  </si>
  <si>
    <t>dětské židle 20ks</t>
  </si>
  <si>
    <t>didaktické pomůcky</t>
  </si>
  <si>
    <t>tonery, papíry</t>
  </si>
  <si>
    <t>lékařské prohlídky</t>
  </si>
  <si>
    <t>materiál Vánoce</t>
  </si>
  <si>
    <t>360</t>
  </si>
  <si>
    <t>provozní přísp. Od zřizovatele Vánoce</t>
  </si>
  <si>
    <t>500</t>
  </si>
  <si>
    <t xml:space="preserve">malování </t>
  </si>
  <si>
    <t>kopírka</t>
  </si>
  <si>
    <t>šlapadla dětská</t>
  </si>
  <si>
    <t>čerpání investičního fondu</t>
  </si>
  <si>
    <t>údržba a opravy - 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</si>
</sst>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/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1">
    <xf numFmtId="0" fontId="0" fillId="0" borderId="0" xfId="0"/>
    <xf numFmtId="0" fontId="2" fillId="0" borderId="0" xfId="1" applyFont="1"/>
    <xf numFmtId="4" fontId="4" fillId="0" borderId="5" xfId="1" applyNumberFormat="1" applyFont="1" applyBorder="1"/>
    <xf numFmtId="4" fontId="4" fillId="0" borderId="49" xfId="1" applyNumberFormat="1" applyFont="1" applyFill="1" applyBorder="1"/>
    <xf numFmtId="4" fontId="4" fillId="0" borderId="5" xfId="1" applyNumberFormat="1" applyFont="1" applyFill="1" applyBorder="1"/>
    <xf numFmtId="4" fontId="4" fillId="0" borderId="58" xfId="1" applyNumberFormat="1" applyFont="1" applyFill="1" applyBorder="1"/>
    <xf numFmtId="4" fontId="4" fillId="0" borderId="12" xfId="1" applyNumberFormat="1" applyFont="1" applyFill="1" applyBorder="1"/>
    <xf numFmtId="4" fontId="4" fillId="0" borderId="29" xfId="1" applyNumberFormat="1" applyFont="1" applyFill="1" applyBorder="1"/>
    <xf numFmtId="4" fontId="5" fillId="0" borderId="15" xfId="1" applyNumberFormat="1" applyFont="1" applyFill="1" applyBorder="1"/>
    <xf numFmtId="4" fontId="5" fillId="5" borderId="5" xfId="1" applyNumberFormat="1" applyFont="1" applyFill="1" applyBorder="1"/>
    <xf numFmtId="4" fontId="5" fillId="5" borderId="12" xfId="1" applyNumberFormat="1" applyFont="1" applyFill="1" applyBorder="1"/>
    <xf numFmtId="0" fontId="4" fillId="0" borderId="0" xfId="1" applyFont="1"/>
    <xf numFmtId="0" fontId="6" fillId="0" borderId="0" xfId="1" applyFont="1"/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5" fillId="0" borderId="8" xfId="1" applyFont="1" applyBorder="1" applyAlignment="1">
      <alignment horizontal="justify" vertical="justify"/>
    </xf>
    <xf numFmtId="0" fontId="5" fillId="0" borderId="13" xfId="1" applyFont="1" applyBorder="1" applyAlignment="1">
      <alignment horizontal="justify" vertical="justify"/>
    </xf>
    <xf numFmtId="0" fontId="3" fillId="0" borderId="0" xfId="0" applyFont="1" applyBorder="1"/>
    <xf numFmtId="0" fontId="3" fillId="0" borderId="49" xfId="0" applyFont="1" applyBorder="1"/>
    <xf numFmtId="0" fontId="3" fillId="0" borderId="0" xfId="0" applyFont="1"/>
    <xf numFmtId="0" fontId="5" fillId="2" borderId="1" xfId="1" applyFont="1" applyFill="1" applyBorder="1" applyAlignment="1">
      <alignment horizontal="left"/>
    </xf>
    <xf numFmtId="0" fontId="5" fillId="2" borderId="2" xfId="1" applyFont="1" applyFill="1" applyBorder="1"/>
    <xf numFmtId="0" fontId="5" fillId="2" borderId="3" xfId="1" applyFont="1" applyFill="1" applyBorder="1"/>
    <xf numFmtId="0" fontId="5" fillId="2" borderId="4" xfId="1" applyFont="1" applyFill="1" applyBorder="1"/>
    <xf numFmtId="0" fontId="5" fillId="2" borderId="5" xfId="1" applyFont="1" applyFill="1" applyBorder="1"/>
    <xf numFmtId="0" fontId="4" fillId="2" borderId="8" xfId="1" applyFont="1" applyFill="1" applyBorder="1"/>
    <xf numFmtId="0" fontId="4" fillId="2" borderId="9" xfId="1" applyFont="1" applyFill="1" applyBorder="1"/>
    <xf numFmtId="0" fontId="4" fillId="2" borderId="10" xfId="1" applyFont="1" applyFill="1" applyBorder="1"/>
    <xf numFmtId="0" fontId="4" fillId="2" borderId="11" xfId="1" applyFont="1" applyFill="1" applyBorder="1"/>
    <xf numFmtId="0" fontId="4" fillId="2" borderId="12" xfId="1" applyFont="1" applyFill="1" applyBorder="1"/>
    <xf numFmtId="0" fontId="4" fillId="2" borderId="5" xfId="1" applyFont="1" applyFill="1" applyBorder="1"/>
    <xf numFmtId="0" fontId="7" fillId="2" borderId="12" xfId="1" applyFont="1" applyFill="1" applyBorder="1"/>
    <xf numFmtId="0" fontId="4" fillId="0" borderId="9" xfId="1" applyFont="1" applyBorder="1"/>
    <xf numFmtId="0" fontId="4" fillId="0" borderId="14" xfId="1" applyFont="1" applyBorder="1"/>
    <xf numFmtId="0" fontId="4" fillId="0" borderId="11" xfId="1" applyFont="1" applyBorder="1"/>
    <xf numFmtId="0" fontId="4" fillId="0" borderId="10" xfId="1" applyFont="1" applyBorder="1"/>
    <xf numFmtId="0" fontId="4" fillId="0" borderId="15" xfId="1" applyFont="1" applyBorder="1"/>
    <xf numFmtId="0" fontId="4" fillId="0" borderId="12" xfId="1" applyFont="1" applyBorder="1"/>
    <xf numFmtId="4" fontId="4" fillId="0" borderId="64" xfId="1" applyNumberFormat="1" applyFont="1" applyBorder="1"/>
    <xf numFmtId="0" fontId="4" fillId="2" borderId="16" xfId="1" applyFont="1" applyFill="1" applyBorder="1"/>
    <xf numFmtId="0" fontId="4" fillId="0" borderId="17" xfId="1" applyFont="1" applyBorder="1"/>
    <xf numFmtId="49" fontId="4" fillId="0" borderId="18" xfId="1" applyNumberFormat="1" applyFont="1" applyBorder="1"/>
    <xf numFmtId="0" fontId="4" fillId="0" borderId="19" xfId="1" applyFont="1" applyBorder="1"/>
    <xf numFmtId="0" fontId="4" fillId="0" borderId="20" xfId="1" applyFont="1" applyBorder="1"/>
    <xf numFmtId="0" fontId="4" fillId="0" borderId="21" xfId="1" applyFont="1" applyBorder="1"/>
    <xf numFmtId="0" fontId="4" fillId="0" borderId="16" xfId="1" applyFont="1" applyBorder="1"/>
    <xf numFmtId="0" fontId="4" fillId="2" borderId="23" xfId="1" applyFont="1" applyFill="1" applyBorder="1"/>
    <xf numFmtId="0" fontId="4" fillId="0" borderId="24" xfId="1" applyFont="1" applyBorder="1"/>
    <xf numFmtId="49" fontId="4" fillId="0" borderId="25" xfId="1" applyNumberFormat="1" applyFont="1" applyBorder="1"/>
    <xf numFmtId="0" fontId="4" fillId="0" borderId="26" xfId="1" applyFont="1" applyBorder="1"/>
    <xf numFmtId="0" fontId="4" fillId="0" borderId="27" xfId="1" applyFont="1" applyBorder="1"/>
    <xf numFmtId="0" fontId="4" fillId="0" borderId="28" xfId="1" applyFont="1" applyBorder="1"/>
    <xf numFmtId="0" fontId="4" fillId="0" borderId="23" xfId="1" applyFont="1" applyBorder="1"/>
    <xf numFmtId="0" fontId="4" fillId="2" borderId="32" xfId="1" applyFont="1" applyFill="1" applyBorder="1"/>
    <xf numFmtId="0" fontId="4" fillId="0" borderId="33" xfId="1" applyFont="1" applyBorder="1"/>
    <xf numFmtId="49" fontId="4" fillId="0" borderId="34" xfId="1" applyNumberFormat="1" applyFont="1" applyBorder="1"/>
    <xf numFmtId="0" fontId="4" fillId="0" borderId="35" xfId="1" applyFont="1" applyBorder="1"/>
    <xf numFmtId="0" fontId="4" fillId="0" borderId="36" xfId="1" applyFont="1" applyBorder="1"/>
    <xf numFmtId="0" fontId="4" fillId="0" borderId="37" xfId="1" applyFont="1" applyBorder="1"/>
    <xf numFmtId="0" fontId="4" fillId="0" borderId="32" xfId="1" applyFont="1" applyBorder="1"/>
    <xf numFmtId="0" fontId="4" fillId="2" borderId="38" xfId="1" applyFont="1" applyFill="1" applyBorder="1"/>
    <xf numFmtId="0" fontId="4" fillId="0" borderId="39" xfId="1" applyFont="1" applyBorder="1"/>
    <xf numFmtId="49" fontId="4" fillId="0" borderId="40" xfId="1" applyNumberFormat="1" applyFont="1" applyBorder="1"/>
    <xf numFmtId="0" fontId="4" fillId="0" borderId="41" xfId="1" applyFont="1" applyBorder="1"/>
    <xf numFmtId="0" fontId="4" fillId="0" borderId="42" xfId="1" applyFont="1" applyBorder="1"/>
    <xf numFmtId="0" fontId="4" fillId="0" borderId="43" xfId="1" applyFont="1" applyBorder="1"/>
    <xf numFmtId="0" fontId="4" fillId="0" borderId="38" xfId="1" applyFont="1" applyBorder="1"/>
    <xf numFmtId="49" fontId="4" fillId="0" borderId="14" xfId="1" applyNumberFormat="1" applyFont="1" applyBorder="1"/>
    <xf numFmtId="0" fontId="4" fillId="2" borderId="29" xfId="1" applyFont="1" applyFill="1" applyBorder="1"/>
    <xf numFmtId="0" fontId="4" fillId="0" borderId="45" xfId="1" applyFont="1" applyBorder="1"/>
    <xf numFmtId="49" fontId="4" fillId="0" borderId="46" xfId="1" applyNumberFormat="1" applyFont="1" applyBorder="1"/>
    <xf numFmtId="0" fontId="4" fillId="0" borderId="47" xfId="1" applyFont="1" applyBorder="1"/>
    <xf numFmtId="0" fontId="4" fillId="0" borderId="48" xfId="1" applyFont="1" applyBorder="1"/>
    <xf numFmtId="0" fontId="4" fillId="0" borderId="0" xfId="1" applyFont="1" applyBorder="1"/>
    <xf numFmtId="0" fontId="4" fillId="0" borderId="29" xfId="1" applyFont="1" applyBorder="1"/>
    <xf numFmtId="0" fontId="4" fillId="2" borderId="51" xfId="1" applyFont="1" applyFill="1" applyBorder="1"/>
    <xf numFmtId="49" fontId="4" fillId="0" borderId="37" xfId="1" applyNumberFormat="1" applyFont="1" applyBorder="1"/>
    <xf numFmtId="49" fontId="4" fillId="0" borderId="28" xfId="1" applyNumberFormat="1" applyFont="1" applyBorder="1"/>
    <xf numFmtId="0" fontId="4" fillId="2" borderId="30" xfId="1" applyFont="1" applyFill="1" applyBorder="1"/>
    <xf numFmtId="0" fontId="4" fillId="2" borderId="49" xfId="1" applyFont="1" applyFill="1" applyBorder="1"/>
    <xf numFmtId="49" fontId="4" fillId="0" borderId="0" xfId="1" applyNumberFormat="1" applyFont="1" applyBorder="1"/>
    <xf numFmtId="3" fontId="4" fillId="0" borderId="26" xfId="1" applyNumberFormat="1" applyFont="1" applyBorder="1"/>
    <xf numFmtId="49" fontId="4" fillId="0" borderId="15" xfId="1" applyNumberFormat="1" applyFont="1" applyBorder="1"/>
    <xf numFmtId="0" fontId="4" fillId="2" borderId="44" xfId="1" applyFont="1" applyFill="1" applyBorder="1"/>
    <xf numFmtId="0" fontId="4" fillId="0" borderId="53" xfId="1" applyFont="1" applyBorder="1"/>
    <xf numFmtId="49" fontId="4" fillId="0" borderId="54" xfId="1" applyNumberFormat="1" applyFont="1" applyBorder="1"/>
    <xf numFmtId="0" fontId="4" fillId="0" borderId="55" xfId="1" applyFont="1" applyBorder="1"/>
    <xf numFmtId="0" fontId="4" fillId="0" borderId="56" xfId="1" applyFont="1" applyBorder="1"/>
    <xf numFmtId="0" fontId="4" fillId="0" borderId="57" xfId="1" applyFont="1" applyBorder="1"/>
    <xf numFmtId="0" fontId="4" fillId="0" borderId="44" xfId="1" applyFont="1" applyBorder="1"/>
    <xf numFmtId="0" fontId="4" fillId="2" borderId="6" xfId="1" applyFont="1" applyFill="1" applyBorder="1"/>
    <xf numFmtId="0" fontId="4" fillId="0" borderId="59" xfId="1" applyFont="1" applyBorder="1"/>
    <xf numFmtId="49" fontId="4" fillId="0" borderId="60" xfId="1" applyNumberFormat="1" applyFont="1" applyBorder="1"/>
    <xf numFmtId="0" fontId="4" fillId="0" borderId="61" xfId="1" applyFont="1" applyBorder="1"/>
    <xf numFmtId="0" fontId="4" fillId="0" borderId="62" xfId="1" applyFont="1" applyBorder="1"/>
    <xf numFmtId="0" fontId="4" fillId="0" borderId="7" xfId="1" applyFont="1" applyBorder="1"/>
    <xf numFmtId="0" fontId="4" fillId="0" borderId="6" xfId="1" applyFont="1" applyBorder="1"/>
    <xf numFmtId="0" fontId="4" fillId="0" borderId="5" xfId="1" applyFont="1" applyBorder="1"/>
    <xf numFmtId="0" fontId="4" fillId="0" borderId="47" xfId="1" applyFont="1" applyFill="1" applyBorder="1"/>
    <xf numFmtId="0" fontId="4" fillId="0" borderId="48" xfId="1" applyFont="1" applyFill="1" applyBorder="1"/>
    <xf numFmtId="0" fontId="7" fillId="4" borderId="12" xfId="1" applyFont="1" applyFill="1" applyBorder="1"/>
    <xf numFmtId="0" fontId="5" fillId="4" borderId="9" xfId="1" applyFont="1" applyFill="1" applyBorder="1"/>
    <xf numFmtId="49" fontId="5" fillId="4" borderId="14" xfId="1" applyNumberFormat="1" applyFont="1" applyFill="1" applyBorder="1"/>
    <xf numFmtId="0" fontId="5" fillId="4" borderId="11" xfId="1" applyFont="1" applyFill="1" applyBorder="1"/>
    <xf numFmtId="0" fontId="5" fillId="4" borderId="10" xfId="1" applyFont="1" applyFill="1" applyBorder="1"/>
    <xf numFmtId="0" fontId="5" fillId="4" borderId="15" xfId="1" applyFont="1" applyFill="1" applyBorder="1"/>
    <xf numFmtId="0" fontId="5" fillId="4" borderId="12" xfId="1" applyFont="1" applyFill="1" applyBorder="1"/>
    <xf numFmtId="0" fontId="7" fillId="2" borderId="5" xfId="1" applyFont="1" applyFill="1" applyBorder="1"/>
    <xf numFmtId="0" fontId="5" fillId="0" borderId="15" xfId="1" applyFont="1" applyBorder="1"/>
    <xf numFmtId="49" fontId="5" fillId="0" borderId="15" xfId="1" applyNumberFormat="1" applyFont="1" applyBorder="1"/>
    <xf numFmtId="0" fontId="4" fillId="2" borderId="22" xfId="1" applyFont="1" applyFill="1" applyBorder="1"/>
    <xf numFmtId="49" fontId="4" fillId="0" borderId="21" xfId="1" applyNumberFormat="1" applyFont="1" applyBorder="1"/>
    <xf numFmtId="0" fontId="5" fillId="0" borderId="18" xfId="1" applyFont="1" applyBorder="1"/>
    <xf numFmtId="0" fontId="5" fillId="0" borderId="16" xfId="1" applyFont="1" applyBorder="1"/>
    <xf numFmtId="0" fontId="4" fillId="0" borderId="31" xfId="1" applyFont="1" applyBorder="1"/>
    <xf numFmtId="0" fontId="4" fillId="2" borderId="58" xfId="1" applyFont="1" applyFill="1" applyBorder="1"/>
    <xf numFmtId="49" fontId="4" fillId="0" borderId="57" xfId="1" applyNumberFormat="1" applyFont="1" applyBorder="1"/>
    <xf numFmtId="0" fontId="4" fillId="0" borderId="52" xfId="1" applyFont="1" applyBorder="1"/>
    <xf numFmtId="0" fontId="5" fillId="4" borderId="14" xfId="1" applyFont="1" applyFill="1" applyBorder="1"/>
    <xf numFmtId="0" fontId="7" fillId="5" borderId="12" xfId="1" applyFont="1" applyFill="1" applyBorder="1"/>
    <xf numFmtId="0" fontId="5" fillId="5" borderId="9" xfId="1" applyFont="1" applyFill="1" applyBorder="1"/>
    <xf numFmtId="0" fontId="5" fillId="5" borderId="14" xfId="1" applyFont="1" applyFill="1" applyBorder="1"/>
    <xf numFmtId="0" fontId="5" fillId="5" borderId="11" xfId="1" applyFont="1" applyFill="1" applyBorder="1"/>
    <xf numFmtId="0" fontId="5" fillId="5" borderId="10" xfId="1" applyFont="1" applyFill="1" applyBorder="1"/>
    <xf numFmtId="0" fontId="5" fillId="5" borderId="15" xfId="1" applyFont="1" applyFill="1" applyBorder="1"/>
    <xf numFmtId="0" fontId="5" fillId="5" borderId="12" xfId="1" applyFont="1" applyFill="1" applyBorder="1"/>
    <xf numFmtId="0" fontId="4" fillId="2" borderId="0" xfId="1" applyFont="1" applyFill="1" applyBorder="1"/>
    <xf numFmtId="14" fontId="4" fillId="0" borderId="0" xfId="1" applyNumberFormat="1" applyFont="1"/>
    <xf numFmtId="0" fontId="5" fillId="0" borderId="0" xfId="1" applyFont="1"/>
    <xf numFmtId="0" fontId="8" fillId="0" borderId="0" xfId="1" applyFont="1"/>
    <xf numFmtId="0" fontId="9" fillId="0" borderId="0" xfId="1" applyFont="1"/>
    <xf numFmtId="4" fontId="10" fillId="0" borderId="16" xfId="0" applyNumberFormat="1" applyFont="1" applyFill="1" applyBorder="1"/>
    <xf numFmtId="4" fontId="4" fillId="0" borderId="16" xfId="0" applyNumberFormat="1" applyFont="1" applyFill="1" applyBorder="1"/>
    <xf numFmtId="4" fontId="10" fillId="0" borderId="23" xfId="0" applyNumberFormat="1" applyFont="1" applyFill="1" applyBorder="1"/>
    <xf numFmtId="4" fontId="10" fillId="0" borderId="29" xfId="0" applyNumberFormat="1" applyFont="1" applyFill="1" applyBorder="1"/>
    <xf numFmtId="4" fontId="4" fillId="0" borderId="23" xfId="0" applyNumberFormat="1" applyFont="1" applyFill="1" applyBorder="1"/>
    <xf numFmtId="4" fontId="4" fillId="0" borderId="23" xfId="1" applyNumberFormat="1" applyFont="1" applyFill="1" applyBorder="1"/>
    <xf numFmtId="4" fontId="10" fillId="0" borderId="44" xfId="0" applyNumberFormat="1" applyFont="1" applyFill="1" applyBorder="1"/>
    <xf numFmtId="4" fontId="10" fillId="0" borderId="8" xfId="0" applyNumberFormat="1" applyFont="1" applyFill="1" applyBorder="1"/>
    <xf numFmtId="4" fontId="4" fillId="0" borderId="44" xfId="0" applyNumberFormat="1" applyFont="1" applyFill="1" applyBorder="1"/>
    <xf numFmtId="4" fontId="10" fillId="0" borderId="12" xfId="0" applyNumberFormat="1" applyFont="1" applyFill="1" applyBorder="1"/>
    <xf numFmtId="4" fontId="4" fillId="0" borderId="12" xfId="0" applyNumberFormat="1" applyFont="1" applyFill="1" applyBorder="1"/>
    <xf numFmtId="4" fontId="10" fillId="0" borderId="32" xfId="0" applyNumberFormat="1" applyFont="1" applyFill="1" applyBorder="1"/>
    <xf numFmtId="4" fontId="10" fillId="0" borderId="6" xfId="0" applyNumberFormat="1" applyFont="1" applyFill="1" applyBorder="1"/>
    <xf numFmtId="4" fontId="4" fillId="0" borderId="32" xfId="0" applyNumberFormat="1" applyFont="1" applyFill="1" applyBorder="1"/>
    <xf numFmtId="4" fontId="4" fillId="0" borderId="8" xfId="0" applyNumberFormat="1" applyFont="1" applyFill="1" applyBorder="1"/>
    <xf numFmtId="4" fontId="4" fillId="0" borderId="12" xfId="1" applyNumberFormat="1" applyFont="1" applyBorder="1"/>
    <xf numFmtId="0" fontId="10" fillId="0" borderId="0" xfId="0" applyFont="1" applyBorder="1"/>
    <xf numFmtId="4" fontId="4" fillId="4" borderId="12" xfId="1" applyNumberFormat="1" applyFont="1" applyFill="1" applyBorder="1"/>
    <xf numFmtId="4" fontId="4" fillId="4" borderId="50" xfId="1" applyNumberFormat="1" applyFont="1" applyFill="1" applyBorder="1"/>
    <xf numFmtId="0" fontId="10" fillId="0" borderId="63" xfId="0" applyFont="1" applyBorder="1"/>
    <xf numFmtId="4" fontId="10" fillId="0" borderId="15" xfId="0" applyNumberFormat="1" applyFont="1" applyFill="1" applyBorder="1"/>
    <xf numFmtId="4" fontId="10" fillId="0" borderId="50" xfId="0" applyNumberFormat="1" applyFont="1" applyFill="1" applyBorder="1"/>
    <xf numFmtId="4" fontId="4" fillId="0" borderId="0" xfId="0" applyNumberFormat="1" applyFont="1" applyFill="1" applyBorder="1"/>
    <xf numFmtId="4" fontId="4" fillId="4" borderId="5" xfId="1" applyNumberFormat="1" applyFont="1" applyFill="1" applyBorder="1"/>
    <xf numFmtId="4" fontId="4" fillId="0" borderId="22" xfId="1" applyNumberFormat="1" applyFont="1" applyFill="1" applyBorder="1"/>
    <xf numFmtId="4" fontId="4" fillId="0" borderId="16" xfId="1" applyNumberFormat="1" applyFont="1" applyFill="1" applyBorder="1"/>
    <xf numFmtId="4" fontId="4" fillId="0" borderId="44" xfId="1" applyNumberFormat="1" applyFont="1" applyFill="1" applyBorder="1"/>
    <xf numFmtId="0" fontId="10" fillId="0" borderId="0" xfId="0" applyFont="1"/>
    <xf numFmtId="0" fontId="5" fillId="3" borderId="8" xfId="1" applyFont="1" applyFill="1" applyBorder="1" applyAlignment="1">
      <alignment wrapText="1"/>
    </xf>
    <xf numFmtId="0" fontId="4" fillId="0" borderId="63" xfId="0" applyFont="1" applyBorder="1"/>
    <xf numFmtId="4" fontId="10" fillId="0" borderId="38" xfId="0" applyNumberFormat="1" applyFont="1" applyFill="1" applyBorder="1"/>
    <xf numFmtId="4" fontId="4" fillId="0" borderId="38" xfId="0" applyNumberFormat="1" applyFont="1" applyFill="1" applyBorder="1"/>
    <xf numFmtId="0" fontId="3" fillId="0" borderId="65" xfId="0" applyFont="1" applyBorder="1"/>
    <xf numFmtId="0" fontId="3" fillId="0" borderId="8" xfId="0" applyFont="1" applyBorder="1"/>
    <xf numFmtId="2" fontId="11" fillId="0" borderId="20" xfId="0" applyNumberFormat="1" applyFont="1" applyBorder="1"/>
    <xf numFmtId="2" fontId="0" fillId="0" borderId="27" xfId="0" applyNumberFormat="1" applyBorder="1"/>
    <xf numFmtId="2" fontId="0" fillId="0" borderId="56" xfId="0" applyNumberFormat="1" applyBorder="1"/>
    <xf numFmtId="2" fontId="0" fillId="0" borderId="27" xfId="0" applyNumberFormat="1" applyFill="1" applyBorder="1"/>
    <xf numFmtId="2" fontId="0" fillId="0" borderId="56" xfId="0" applyNumberFormat="1" applyFill="1" applyBorder="1"/>
    <xf numFmtId="0" fontId="0" fillId="0" borderId="0" xfId="0" applyFill="1" applyBorder="1" applyAlignment="1">
      <alignment horizontal="center"/>
    </xf>
    <xf numFmtId="4" fontId="0" fillId="0" borderId="0" xfId="0" applyNumberFormat="1"/>
    <xf numFmtId="0" fontId="4" fillId="2" borderId="69" xfId="1" applyFont="1" applyFill="1" applyBorder="1"/>
    <xf numFmtId="49" fontId="4" fillId="0" borderId="43" xfId="1" applyNumberFormat="1" applyFont="1" applyBorder="1"/>
    <xf numFmtId="0" fontId="4" fillId="0" borderId="70" xfId="1" applyFont="1" applyBorder="1"/>
    <xf numFmtId="2" fontId="0" fillId="0" borderId="48" xfId="0" applyNumberFormat="1" applyFont="1" applyBorder="1"/>
    <xf numFmtId="0" fontId="0" fillId="0" borderId="3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66" xfId="0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68" xfId="0" applyFont="1" applyFill="1" applyBorder="1" applyAlignment="1">
      <alignment horizontal="left"/>
    </xf>
    <xf numFmtId="0" fontId="0" fillId="0" borderId="55" xfId="0" applyFill="1" applyBorder="1" applyAlignment="1">
      <alignment horizontal="left"/>
    </xf>
    <xf numFmtId="0" fontId="0" fillId="0" borderId="6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6" xfId="0" applyFill="1" applyBorder="1" applyAlignment="1">
      <alignment horizontal="left" wrapText="1"/>
    </xf>
    <xf numFmtId="0" fontId="0" fillId="0" borderId="66" xfId="0" applyFill="1" applyBorder="1" applyAlignment="1">
      <alignment horizontal="left" wrapText="1"/>
    </xf>
    <xf numFmtId="0" fontId="0" fillId="0" borderId="30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12" fillId="0" borderId="2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0" xfId="0" applyAlignment="1"/>
    <xf numFmtId="0" fontId="0" fillId="0" borderId="26" xfId="0" applyBorder="1" applyAlignment="1"/>
    <xf numFmtId="0" fontId="0" fillId="0" borderId="66" xfId="0" applyBorder="1" applyAlignment="1"/>
    <xf numFmtId="0" fontId="0" fillId="0" borderId="55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2">
    <cellStyle name="Normální" xfId="0" builtinId="0"/>
    <cellStyle name="normální_ORJ 04" xfId="1" xr:uid="{00000000-0005-0000-0000-000001000000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8"/>
  <sheetViews>
    <sheetView tabSelected="1" topLeftCell="A26" zoomScaleNormal="100" workbookViewId="0">
      <selection activeCell="K118" sqref="K118"/>
    </sheetView>
  </sheetViews>
  <sheetFormatPr defaultRowHeight="15" x14ac:dyDescent="0.25"/>
  <cols>
    <col min="1" max="1" width="30.140625" customWidth="1"/>
    <col min="2" max="2" width="4.28515625" customWidth="1"/>
    <col min="3" max="3" width="4.7109375" customWidth="1"/>
    <col min="4" max="6" width="3.7109375" customWidth="1"/>
    <col min="7" max="7" width="5" customWidth="1"/>
    <col min="8" max="8" width="11.5703125" customWidth="1"/>
    <col min="9" max="9" width="13.7109375" customWidth="1"/>
    <col min="10" max="10" width="11.7109375" customWidth="1"/>
    <col min="11" max="11" width="11.42578125" bestFit="1" customWidth="1"/>
    <col min="12" max="12" width="10" bestFit="1" customWidth="1"/>
  </cols>
  <sheetData>
    <row r="1" spans="1:10" x14ac:dyDescent="0.25">
      <c r="A1" s="129"/>
      <c r="B1" s="11"/>
      <c r="C1" s="11"/>
      <c r="D1" s="11"/>
      <c r="E1" s="11"/>
      <c r="F1" s="11"/>
      <c r="G1" s="11"/>
      <c r="H1" s="11"/>
      <c r="I1" s="11"/>
      <c r="J1" s="1"/>
    </row>
    <row r="2" spans="1:10" x14ac:dyDescent="0.25">
      <c r="A2" s="129" t="s">
        <v>0</v>
      </c>
      <c r="B2" s="11"/>
      <c r="C2" s="11"/>
      <c r="D2" s="11"/>
      <c r="E2" s="11"/>
      <c r="F2" s="11"/>
      <c r="G2" s="11"/>
      <c r="H2" s="11"/>
      <c r="I2" s="11"/>
      <c r="J2" s="1"/>
    </row>
    <row r="3" spans="1:10" ht="15.75" x14ac:dyDescent="0.25">
      <c r="A3" s="130" t="s">
        <v>80</v>
      </c>
      <c r="B3" s="131"/>
      <c r="C3" s="11"/>
      <c r="D3" s="11"/>
      <c r="E3" s="11"/>
      <c r="F3" s="11"/>
      <c r="G3" s="11"/>
      <c r="H3" s="11"/>
      <c r="I3" s="11"/>
      <c r="J3" s="1"/>
    </row>
    <row r="4" spans="1:10" x14ac:dyDescent="0.25">
      <c r="A4" s="129" t="s">
        <v>1</v>
      </c>
      <c r="B4" s="131"/>
      <c r="C4" s="11"/>
      <c r="D4" s="11"/>
      <c r="E4" s="11"/>
      <c r="F4" s="11"/>
      <c r="G4" s="11"/>
      <c r="H4" s="11"/>
      <c r="I4" s="11"/>
      <c r="J4" s="1"/>
    </row>
    <row r="5" spans="1:10" ht="15.75" thickBot="1" x14ac:dyDescent="0.3">
      <c r="A5" s="11"/>
      <c r="B5" s="131"/>
      <c r="C5" s="11"/>
      <c r="D5" s="11"/>
      <c r="E5" s="11"/>
      <c r="F5" s="11"/>
      <c r="G5" s="11"/>
      <c r="H5" s="11"/>
      <c r="I5" s="11"/>
      <c r="J5" s="1"/>
    </row>
    <row r="6" spans="1:10" ht="15.75" thickBot="1" x14ac:dyDescent="0.3">
      <c r="A6" s="21" t="s">
        <v>2</v>
      </c>
      <c r="B6" s="22" t="s">
        <v>3</v>
      </c>
      <c r="C6" s="23" t="s">
        <v>4</v>
      </c>
      <c r="D6" s="23" t="s">
        <v>5</v>
      </c>
      <c r="E6" s="23" t="s">
        <v>6</v>
      </c>
      <c r="F6" s="24" t="s">
        <v>7</v>
      </c>
      <c r="G6" s="25" t="s">
        <v>8</v>
      </c>
      <c r="H6" s="13"/>
      <c r="I6" s="14"/>
      <c r="J6" s="15"/>
    </row>
    <row r="7" spans="1:10" ht="40.5" thickTop="1" thickBot="1" x14ac:dyDescent="0.3">
      <c r="A7" s="26"/>
      <c r="B7" s="27" t="s">
        <v>9</v>
      </c>
      <c r="C7" s="28" t="s">
        <v>10</v>
      </c>
      <c r="D7" s="29" t="s">
        <v>10</v>
      </c>
      <c r="E7" s="28" t="s">
        <v>10</v>
      </c>
      <c r="F7" s="30" t="s">
        <v>11</v>
      </c>
      <c r="G7" s="31" t="s">
        <v>12</v>
      </c>
      <c r="H7" s="16" t="s">
        <v>93</v>
      </c>
      <c r="I7" s="17" t="s">
        <v>94</v>
      </c>
      <c r="J7" s="160" t="s">
        <v>79</v>
      </c>
    </row>
    <row r="8" spans="1:10" ht="16.5" thickBot="1" x14ac:dyDescent="0.3">
      <c r="A8" s="32" t="s">
        <v>13</v>
      </c>
      <c r="B8" s="33"/>
      <c r="C8" s="34"/>
      <c r="D8" s="35"/>
      <c r="E8" s="36"/>
      <c r="F8" s="37"/>
      <c r="G8" s="38"/>
      <c r="H8" s="2"/>
      <c r="I8" s="2"/>
      <c r="J8" s="39"/>
    </row>
    <row r="9" spans="1:10" x14ac:dyDescent="0.25">
      <c r="A9" s="40" t="s">
        <v>14</v>
      </c>
      <c r="B9" s="41">
        <v>501</v>
      </c>
      <c r="C9" s="42" t="s">
        <v>15</v>
      </c>
      <c r="D9" s="43">
        <v>31</v>
      </c>
      <c r="E9" s="44">
        <v>11</v>
      </c>
      <c r="F9" s="45"/>
      <c r="G9" s="46"/>
      <c r="H9" s="132">
        <v>0</v>
      </c>
      <c r="I9" s="132">
        <v>0</v>
      </c>
      <c r="J9" s="133">
        <v>5000</v>
      </c>
    </row>
    <row r="10" spans="1:10" x14ac:dyDescent="0.25">
      <c r="A10" s="54" t="s">
        <v>66</v>
      </c>
      <c r="B10" s="55">
        <v>501</v>
      </c>
      <c r="C10" s="56"/>
      <c r="D10" s="57">
        <v>31</v>
      </c>
      <c r="E10" s="58">
        <v>11</v>
      </c>
      <c r="F10" s="59"/>
      <c r="G10" s="60"/>
      <c r="H10" s="143">
        <v>2000</v>
      </c>
      <c r="I10" s="135">
        <v>2000</v>
      </c>
      <c r="J10" s="145">
        <v>4000</v>
      </c>
    </row>
    <row r="11" spans="1:10" x14ac:dyDescent="0.25">
      <c r="A11" s="47" t="s">
        <v>16</v>
      </c>
      <c r="B11" s="48">
        <v>501</v>
      </c>
      <c r="C11" s="49" t="s">
        <v>17</v>
      </c>
      <c r="D11" s="50">
        <v>31</v>
      </c>
      <c r="E11" s="51">
        <v>11</v>
      </c>
      <c r="F11" s="52"/>
      <c r="G11" s="53"/>
      <c r="H11" s="134">
        <v>520000</v>
      </c>
      <c r="I11" s="135">
        <v>520000</v>
      </c>
      <c r="J11" s="136">
        <v>520000</v>
      </c>
    </row>
    <row r="12" spans="1:10" x14ac:dyDescent="0.25">
      <c r="A12" s="47" t="s">
        <v>18</v>
      </c>
      <c r="B12" s="48">
        <v>501</v>
      </c>
      <c r="C12" s="49" t="s">
        <v>19</v>
      </c>
      <c r="D12" s="50">
        <v>31</v>
      </c>
      <c r="E12" s="51">
        <v>11</v>
      </c>
      <c r="F12" s="52"/>
      <c r="G12" s="53"/>
      <c r="H12" s="134">
        <v>15000</v>
      </c>
      <c r="I12" s="137">
        <v>15000</v>
      </c>
      <c r="J12" s="136">
        <v>25000</v>
      </c>
    </row>
    <row r="13" spans="1:10" x14ac:dyDescent="0.25">
      <c r="A13" s="54" t="s">
        <v>20</v>
      </c>
      <c r="B13" s="55">
        <v>501</v>
      </c>
      <c r="C13" s="56" t="s">
        <v>21</v>
      </c>
      <c r="D13" s="57">
        <v>31</v>
      </c>
      <c r="E13" s="58">
        <v>11</v>
      </c>
      <c r="F13" s="59"/>
      <c r="G13" s="60"/>
      <c r="H13" s="134">
        <v>0</v>
      </c>
      <c r="I13" s="134">
        <v>0</v>
      </c>
      <c r="J13" s="136">
        <v>0</v>
      </c>
    </row>
    <row r="14" spans="1:10" x14ac:dyDescent="0.25">
      <c r="A14" s="47" t="s">
        <v>67</v>
      </c>
      <c r="B14" s="48">
        <v>501</v>
      </c>
      <c r="C14" s="49"/>
      <c r="D14" s="50"/>
      <c r="E14" s="51"/>
      <c r="F14" s="52"/>
      <c r="G14" s="53"/>
      <c r="H14" s="162">
        <v>0</v>
      </c>
      <c r="I14" s="134">
        <v>0</v>
      </c>
      <c r="J14" s="163">
        <v>15000</v>
      </c>
    </row>
    <row r="15" spans="1:10" x14ac:dyDescent="0.25">
      <c r="A15" s="61" t="s">
        <v>103</v>
      </c>
      <c r="B15" s="62">
        <v>501</v>
      </c>
      <c r="C15" s="63" t="s">
        <v>104</v>
      </c>
      <c r="D15" s="64">
        <v>31</v>
      </c>
      <c r="E15" s="65">
        <v>11</v>
      </c>
      <c r="F15" s="66"/>
      <c r="G15" s="67"/>
      <c r="H15" s="162">
        <v>0</v>
      </c>
      <c r="I15" s="135">
        <v>0</v>
      </c>
      <c r="J15" s="163">
        <v>30000</v>
      </c>
    </row>
    <row r="16" spans="1:10" ht="15.75" thickBot="1" x14ac:dyDescent="0.3">
      <c r="A16" s="61" t="s">
        <v>22</v>
      </c>
      <c r="B16" s="62">
        <v>501</v>
      </c>
      <c r="C16" s="63" t="s">
        <v>59</v>
      </c>
      <c r="D16" s="64">
        <v>31</v>
      </c>
      <c r="E16" s="65">
        <v>11</v>
      </c>
      <c r="F16" s="66"/>
      <c r="G16" s="67"/>
      <c r="H16" s="138">
        <v>85637</v>
      </c>
      <c r="I16" s="139">
        <v>85637</v>
      </c>
      <c r="J16" s="140">
        <f>H96</f>
        <v>40000</v>
      </c>
    </row>
    <row r="17" spans="1:11" ht="15.75" thickBot="1" x14ac:dyDescent="0.3">
      <c r="A17" s="30" t="s">
        <v>23</v>
      </c>
      <c r="B17" s="33">
        <v>501</v>
      </c>
      <c r="C17" s="68"/>
      <c r="D17" s="35"/>
      <c r="E17" s="36"/>
      <c r="F17" s="37"/>
      <c r="G17" s="38"/>
      <c r="H17" s="141">
        <f>SUM(H9:H16)</f>
        <v>622637</v>
      </c>
      <c r="I17" s="2">
        <f>SUM(I9:I16)</f>
        <v>622637</v>
      </c>
      <c r="J17" s="142">
        <f>SUM(J9:J16)</f>
        <v>639000</v>
      </c>
      <c r="K17" s="172"/>
    </row>
    <row r="18" spans="1:11" x14ac:dyDescent="0.25">
      <c r="A18" s="61" t="s">
        <v>24</v>
      </c>
      <c r="B18" s="62">
        <v>502</v>
      </c>
      <c r="C18" s="63" t="s">
        <v>25</v>
      </c>
      <c r="D18" s="64">
        <v>31</v>
      </c>
      <c r="E18" s="65">
        <v>11</v>
      </c>
      <c r="F18" s="66"/>
      <c r="G18" s="67"/>
      <c r="H18" s="143">
        <v>130000</v>
      </c>
      <c r="I18" s="144">
        <v>130000</v>
      </c>
      <c r="J18" s="145">
        <v>150000</v>
      </c>
    </row>
    <row r="19" spans="1:11" x14ac:dyDescent="0.25">
      <c r="A19" s="47" t="s">
        <v>26</v>
      </c>
      <c r="B19" s="48">
        <v>502</v>
      </c>
      <c r="C19" s="49" t="s">
        <v>15</v>
      </c>
      <c r="D19" s="50">
        <v>31</v>
      </c>
      <c r="E19" s="51">
        <v>11</v>
      </c>
      <c r="F19" s="52"/>
      <c r="G19" s="53"/>
      <c r="H19" s="134">
        <v>200000</v>
      </c>
      <c r="I19" s="134">
        <v>200000</v>
      </c>
      <c r="J19" s="136">
        <v>200000</v>
      </c>
    </row>
    <row r="20" spans="1:11" x14ac:dyDescent="0.25">
      <c r="A20" s="54" t="s">
        <v>27</v>
      </c>
      <c r="B20" s="55">
        <v>502</v>
      </c>
      <c r="C20" s="56" t="s">
        <v>17</v>
      </c>
      <c r="D20" s="57">
        <v>31</v>
      </c>
      <c r="E20" s="58">
        <v>11</v>
      </c>
      <c r="F20" s="59"/>
      <c r="G20" s="60"/>
      <c r="H20" s="134">
        <v>100000</v>
      </c>
      <c r="I20" s="134">
        <v>100000</v>
      </c>
      <c r="J20" s="136">
        <v>80000</v>
      </c>
    </row>
    <row r="21" spans="1:11" ht="15.75" thickBot="1" x14ac:dyDescent="0.3">
      <c r="A21" s="69" t="s">
        <v>28</v>
      </c>
      <c r="B21" s="70">
        <v>502</v>
      </c>
      <c r="C21" s="71" t="s">
        <v>19</v>
      </c>
      <c r="D21" s="72">
        <v>31</v>
      </c>
      <c r="E21" s="73">
        <v>11</v>
      </c>
      <c r="F21" s="74"/>
      <c r="G21" s="75"/>
      <c r="H21" s="139">
        <v>0</v>
      </c>
      <c r="I21" s="139">
        <v>0</v>
      </c>
      <c r="J21" s="146">
        <v>0</v>
      </c>
    </row>
    <row r="22" spans="1:11" ht="15.75" thickBot="1" x14ac:dyDescent="0.3">
      <c r="A22" s="30" t="s">
        <v>29</v>
      </c>
      <c r="B22" s="33">
        <v>502</v>
      </c>
      <c r="C22" s="68"/>
      <c r="D22" s="35"/>
      <c r="E22" s="36"/>
      <c r="F22" s="37"/>
      <c r="G22" s="38"/>
      <c r="H22" s="147">
        <f>SUM(H18:H21)</f>
        <v>430000</v>
      </c>
      <c r="I22" s="2">
        <f>SUM(I18:I21)</f>
        <v>430000</v>
      </c>
      <c r="J22" s="6">
        <f>SUM(J18:J21)</f>
        <v>430000</v>
      </c>
      <c r="K22" s="172"/>
    </row>
    <row r="23" spans="1:11" ht="15.75" thickBot="1" x14ac:dyDescent="0.3">
      <c r="A23" s="30" t="s">
        <v>30</v>
      </c>
      <c r="B23" s="33">
        <v>511</v>
      </c>
      <c r="C23" s="68" t="s">
        <v>31</v>
      </c>
      <c r="D23" s="35">
        <v>31</v>
      </c>
      <c r="E23" s="36">
        <v>11</v>
      </c>
      <c r="F23" s="37"/>
      <c r="G23" s="38"/>
      <c r="H23" s="139">
        <v>120000</v>
      </c>
      <c r="I23" s="157">
        <v>120000</v>
      </c>
      <c r="J23" s="146">
        <f>H64</f>
        <v>62345</v>
      </c>
    </row>
    <row r="24" spans="1:11" ht="15.75" thickBot="1" x14ac:dyDescent="0.3">
      <c r="A24" s="30" t="s">
        <v>111</v>
      </c>
      <c r="B24" s="33">
        <v>511</v>
      </c>
      <c r="C24" s="68" t="s">
        <v>31</v>
      </c>
      <c r="D24" s="35">
        <v>31</v>
      </c>
      <c r="E24" s="36">
        <v>11</v>
      </c>
      <c r="F24" s="37"/>
      <c r="G24" s="38"/>
      <c r="H24" s="139">
        <v>0</v>
      </c>
      <c r="I24" s="3">
        <v>0</v>
      </c>
      <c r="J24" s="146">
        <v>150000</v>
      </c>
    </row>
    <row r="25" spans="1:11" ht="15.75" thickBot="1" x14ac:dyDescent="0.3">
      <c r="A25" s="30" t="s">
        <v>32</v>
      </c>
      <c r="B25" s="33">
        <v>512</v>
      </c>
      <c r="C25" s="68" t="s">
        <v>25</v>
      </c>
      <c r="D25" s="35">
        <v>31</v>
      </c>
      <c r="E25" s="36">
        <v>11</v>
      </c>
      <c r="F25" s="37"/>
      <c r="G25" s="38"/>
      <c r="H25" s="141">
        <v>3000</v>
      </c>
      <c r="I25" s="4">
        <v>3000</v>
      </c>
      <c r="J25" s="142">
        <v>1000</v>
      </c>
    </row>
    <row r="26" spans="1:11" x14ac:dyDescent="0.25">
      <c r="A26" s="47" t="s">
        <v>34</v>
      </c>
      <c r="B26" s="50">
        <v>518</v>
      </c>
      <c r="C26" s="78" t="s">
        <v>17</v>
      </c>
      <c r="D26" s="50">
        <v>31</v>
      </c>
      <c r="E26" s="51">
        <v>11</v>
      </c>
      <c r="F26" s="52"/>
      <c r="G26" s="53"/>
      <c r="H26" s="134">
        <v>20000</v>
      </c>
      <c r="I26" s="134">
        <v>20000</v>
      </c>
      <c r="J26" s="136">
        <v>10000</v>
      </c>
    </row>
    <row r="27" spans="1:11" x14ac:dyDescent="0.25">
      <c r="A27" s="76" t="s">
        <v>35</v>
      </c>
      <c r="B27" s="57">
        <v>518</v>
      </c>
      <c r="C27" s="77" t="s">
        <v>21</v>
      </c>
      <c r="D27" s="57">
        <v>31</v>
      </c>
      <c r="E27" s="58">
        <v>11</v>
      </c>
      <c r="F27" s="59"/>
      <c r="G27" s="60"/>
      <c r="H27" s="134">
        <v>300553</v>
      </c>
      <c r="I27" s="134">
        <v>300553</v>
      </c>
      <c r="J27" s="136">
        <f>H68</f>
        <v>294945</v>
      </c>
    </row>
    <row r="28" spans="1:11" x14ac:dyDescent="0.25">
      <c r="A28" s="79" t="s">
        <v>36</v>
      </c>
      <c r="B28" s="50">
        <v>518</v>
      </c>
      <c r="C28" s="78" t="s">
        <v>37</v>
      </c>
      <c r="D28" s="50">
        <v>31</v>
      </c>
      <c r="E28" s="51">
        <v>11</v>
      </c>
      <c r="F28" s="52"/>
      <c r="G28" s="53"/>
      <c r="H28" s="134">
        <v>28000</v>
      </c>
      <c r="I28" s="134">
        <v>28000</v>
      </c>
      <c r="J28" s="136">
        <v>40000</v>
      </c>
    </row>
    <row r="29" spans="1:11" x14ac:dyDescent="0.25">
      <c r="A29" s="79" t="s">
        <v>72</v>
      </c>
      <c r="B29" s="50">
        <v>518</v>
      </c>
      <c r="C29" s="78" t="s">
        <v>42</v>
      </c>
      <c r="D29" s="50">
        <v>31</v>
      </c>
      <c r="E29" s="51">
        <v>31</v>
      </c>
      <c r="F29" s="52"/>
      <c r="G29" s="53"/>
      <c r="H29" s="134">
        <v>0</v>
      </c>
      <c r="I29" s="134">
        <v>0</v>
      </c>
      <c r="J29" s="136">
        <f>H88</f>
        <v>31400</v>
      </c>
    </row>
    <row r="30" spans="1:11" x14ac:dyDescent="0.25">
      <c r="A30" s="80" t="s">
        <v>38</v>
      </c>
      <c r="B30" s="72">
        <v>518</v>
      </c>
      <c r="C30" s="81" t="s">
        <v>39</v>
      </c>
      <c r="D30" s="72">
        <v>31</v>
      </c>
      <c r="E30" s="73">
        <v>11</v>
      </c>
      <c r="F30" s="74"/>
      <c r="G30" s="75"/>
      <c r="H30" s="143">
        <v>1000</v>
      </c>
      <c r="I30" s="143">
        <v>1000</v>
      </c>
      <c r="J30" s="145">
        <v>1000</v>
      </c>
    </row>
    <row r="31" spans="1:11" ht="15.75" thickBot="1" x14ac:dyDescent="0.3">
      <c r="A31" s="79" t="s">
        <v>60</v>
      </c>
      <c r="B31" s="82">
        <v>518</v>
      </c>
      <c r="C31" s="78" t="s">
        <v>59</v>
      </c>
      <c r="D31" s="50">
        <v>31</v>
      </c>
      <c r="E31" s="51">
        <v>11</v>
      </c>
      <c r="F31" s="52"/>
      <c r="G31" s="53"/>
      <c r="H31" s="134">
        <v>5000</v>
      </c>
      <c r="I31" s="134">
        <v>5000</v>
      </c>
      <c r="J31" s="136">
        <v>20000</v>
      </c>
    </row>
    <row r="32" spans="1:11" ht="15.75" thickBot="1" x14ac:dyDescent="0.3">
      <c r="A32" s="30" t="s">
        <v>40</v>
      </c>
      <c r="B32" s="35">
        <v>518</v>
      </c>
      <c r="C32" s="83"/>
      <c r="D32" s="35"/>
      <c r="E32" s="36"/>
      <c r="F32" s="37"/>
      <c r="G32" s="38"/>
      <c r="H32" s="147">
        <f>SUM(H26:H31)</f>
        <v>354553</v>
      </c>
      <c r="I32" s="2">
        <f>SUM(I26:I31)</f>
        <v>354553</v>
      </c>
      <c r="J32" s="6">
        <f>SUM(J26:J31)</f>
        <v>397345</v>
      </c>
      <c r="K32" s="172"/>
    </row>
    <row r="33" spans="1:11" x14ac:dyDescent="0.25">
      <c r="A33" s="40" t="s">
        <v>41</v>
      </c>
      <c r="B33" s="41">
        <v>521</v>
      </c>
      <c r="C33" s="42" t="s">
        <v>42</v>
      </c>
      <c r="D33" s="43">
        <v>31</v>
      </c>
      <c r="E33" s="44">
        <v>11</v>
      </c>
      <c r="F33" s="45"/>
      <c r="G33" s="46"/>
      <c r="H33" s="132">
        <v>0</v>
      </c>
      <c r="I33" s="156">
        <v>0</v>
      </c>
      <c r="J33" s="157">
        <v>0</v>
      </c>
    </row>
    <row r="34" spans="1:11" ht="15.75" thickBot="1" x14ac:dyDescent="0.3">
      <c r="A34" s="84" t="s">
        <v>43</v>
      </c>
      <c r="B34" s="85">
        <v>524</v>
      </c>
      <c r="C34" s="86"/>
      <c r="D34" s="87">
        <v>31</v>
      </c>
      <c r="E34" s="88">
        <v>11</v>
      </c>
      <c r="F34" s="89"/>
      <c r="G34" s="90"/>
      <c r="H34" s="138">
        <v>0</v>
      </c>
      <c r="I34" s="5">
        <v>0</v>
      </c>
      <c r="J34" s="158">
        <v>0</v>
      </c>
    </row>
    <row r="35" spans="1:11" ht="15.75" thickBot="1" x14ac:dyDescent="0.3">
      <c r="A35" s="91" t="s">
        <v>44</v>
      </c>
      <c r="B35" s="33">
        <v>525</v>
      </c>
      <c r="C35" s="68" t="s">
        <v>15</v>
      </c>
      <c r="D35" s="35">
        <v>31</v>
      </c>
      <c r="E35" s="36">
        <v>11</v>
      </c>
      <c r="F35" s="37"/>
      <c r="G35" s="38"/>
      <c r="H35" s="141">
        <v>15000</v>
      </c>
      <c r="I35" s="4">
        <v>15000</v>
      </c>
      <c r="J35" s="142">
        <v>15000</v>
      </c>
    </row>
    <row r="36" spans="1:11" ht="15.75" thickBot="1" x14ac:dyDescent="0.3">
      <c r="A36" s="91" t="s">
        <v>33</v>
      </c>
      <c r="B36" s="92">
        <v>527</v>
      </c>
      <c r="C36" s="93" t="s">
        <v>64</v>
      </c>
      <c r="D36" s="94"/>
      <c r="E36" s="95"/>
      <c r="F36" s="96"/>
      <c r="G36" s="97"/>
      <c r="H36" s="141">
        <v>0</v>
      </c>
      <c r="I36" s="4">
        <v>0</v>
      </c>
      <c r="J36" s="142">
        <v>10000</v>
      </c>
    </row>
    <row r="37" spans="1:11" ht="15.75" thickBot="1" x14ac:dyDescent="0.3">
      <c r="A37" s="91" t="s">
        <v>20</v>
      </c>
      <c r="B37" s="92">
        <v>527</v>
      </c>
      <c r="C37" s="93" t="s">
        <v>65</v>
      </c>
      <c r="D37" s="94"/>
      <c r="E37" s="95"/>
      <c r="F37" s="96"/>
      <c r="G37" s="97"/>
      <c r="H37" s="141">
        <v>0</v>
      </c>
      <c r="I37" s="4">
        <v>0</v>
      </c>
      <c r="J37" s="142">
        <v>6000</v>
      </c>
    </row>
    <row r="38" spans="1:11" ht="15.75" thickBot="1" x14ac:dyDescent="0.3">
      <c r="A38" s="91" t="s">
        <v>102</v>
      </c>
      <c r="B38" s="92">
        <v>527</v>
      </c>
      <c r="C38" s="93"/>
      <c r="D38" s="94">
        <v>31</v>
      </c>
      <c r="E38" s="95">
        <v>11</v>
      </c>
      <c r="F38" s="96"/>
      <c r="G38" s="97"/>
      <c r="H38" s="141">
        <v>0</v>
      </c>
      <c r="I38" s="4">
        <v>0</v>
      </c>
      <c r="J38" s="142">
        <v>5000</v>
      </c>
    </row>
    <row r="39" spans="1:11" ht="15.75" thickBot="1" x14ac:dyDescent="0.3">
      <c r="A39" s="91" t="s">
        <v>45</v>
      </c>
      <c r="B39" s="92">
        <v>549</v>
      </c>
      <c r="C39" s="93" t="s">
        <v>17</v>
      </c>
      <c r="D39" s="94"/>
      <c r="E39" s="95"/>
      <c r="F39" s="96"/>
      <c r="G39" s="97"/>
      <c r="H39" s="141">
        <v>20000</v>
      </c>
      <c r="I39" s="4">
        <v>20000</v>
      </c>
      <c r="J39" s="142">
        <v>20000</v>
      </c>
    </row>
    <row r="40" spans="1:11" ht="15.75" thickBot="1" x14ac:dyDescent="0.3">
      <c r="A40" s="30" t="s">
        <v>46</v>
      </c>
      <c r="B40" s="92">
        <v>551</v>
      </c>
      <c r="C40" s="93" t="s">
        <v>25</v>
      </c>
      <c r="D40" s="94">
        <v>31</v>
      </c>
      <c r="E40" s="95">
        <v>11</v>
      </c>
      <c r="F40" s="96"/>
      <c r="G40" s="97"/>
      <c r="H40" s="141">
        <v>141000</v>
      </c>
      <c r="I40" s="4">
        <v>141000</v>
      </c>
      <c r="J40" s="142">
        <v>109000</v>
      </c>
    </row>
    <row r="41" spans="1:11" ht="15.75" thickBot="1" x14ac:dyDescent="0.3">
      <c r="A41" s="30" t="s">
        <v>47</v>
      </c>
      <c r="B41" s="35">
        <v>558</v>
      </c>
      <c r="C41" s="68" t="s">
        <v>48</v>
      </c>
      <c r="D41" s="35">
        <v>31</v>
      </c>
      <c r="E41" s="36">
        <v>11</v>
      </c>
      <c r="F41" s="98"/>
      <c r="G41" s="38"/>
      <c r="H41" s="141">
        <v>63000</v>
      </c>
      <c r="I41" s="6">
        <v>63000</v>
      </c>
      <c r="J41" s="142">
        <f>H81</f>
        <v>65600</v>
      </c>
    </row>
    <row r="42" spans="1:11" ht="15.75" thickBot="1" x14ac:dyDescent="0.3">
      <c r="A42" s="69" t="s">
        <v>61</v>
      </c>
      <c r="B42" s="99">
        <v>591</v>
      </c>
      <c r="C42" s="18">
        <v>300</v>
      </c>
      <c r="D42" s="99">
        <v>31</v>
      </c>
      <c r="E42" s="100">
        <v>11</v>
      </c>
      <c r="F42" s="164"/>
      <c r="G42" s="165"/>
      <c r="H42" s="148">
        <v>0</v>
      </c>
      <c r="I42" s="7">
        <v>0</v>
      </c>
      <c r="J42" s="161">
        <v>0</v>
      </c>
    </row>
    <row r="43" spans="1:11" ht="16.5" thickBot="1" x14ac:dyDescent="0.3">
      <c r="A43" s="101" t="s">
        <v>49</v>
      </c>
      <c r="B43" s="102"/>
      <c r="C43" s="103"/>
      <c r="D43" s="104"/>
      <c r="E43" s="105"/>
      <c r="F43" s="106"/>
      <c r="G43" s="107"/>
      <c r="H43" s="149">
        <f>SUM(H17+H22+H23+H25+H32+H33+H34+H35+H39+H40+H41)+H36</f>
        <v>1769190</v>
      </c>
      <c r="I43" s="150">
        <f>SUM(I17+I22+I23+I25+I32+I33+I34+I35+I39+I40+I41+I42+I36)</f>
        <v>1769190</v>
      </c>
      <c r="J43" s="149">
        <f>J42+J41+J40+J39+J38+J37+J36+J35+J34+J33+J32+J25+J23+J22+J17+J24</f>
        <v>1910290</v>
      </c>
      <c r="K43" s="172"/>
    </row>
    <row r="44" spans="1:11" ht="15.75" thickBot="1" x14ac:dyDescent="0.3">
      <c r="A44" s="19"/>
      <c r="B44" s="18"/>
      <c r="C44" s="18"/>
      <c r="D44" s="18"/>
      <c r="E44" s="18"/>
      <c r="F44" s="18"/>
      <c r="G44" s="18"/>
      <c r="H44" s="148"/>
      <c r="I44" s="148"/>
      <c r="J44" s="151"/>
    </row>
    <row r="45" spans="1:11" ht="16.5" thickBot="1" x14ac:dyDescent="0.3">
      <c r="A45" s="108" t="s">
        <v>50</v>
      </c>
      <c r="B45" s="109"/>
      <c r="C45" s="110"/>
      <c r="D45" s="109"/>
      <c r="E45" s="109"/>
      <c r="F45" s="109"/>
      <c r="G45" s="109"/>
      <c r="H45" s="152"/>
      <c r="I45" s="8"/>
      <c r="J45" s="153"/>
    </row>
    <row r="46" spans="1:11" x14ac:dyDescent="0.25">
      <c r="A46" s="111" t="s">
        <v>51</v>
      </c>
      <c r="B46" s="46">
        <v>602</v>
      </c>
      <c r="C46" s="112" t="s">
        <v>15</v>
      </c>
      <c r="D46" s="46">
        <v>31</v>
      </c>
      <c r="E46" s="41">
        <v>11</v>
      </c>
      <c r="F46" s="113"/>
      <c r="G46" s="114"/>
      <c r="H46" s="143">
        <v>398190</v>
      </c>
      <c r="I46" s="133">
        <v>398190</v>
      </c>
      <c r="J46" s="145">
        <v>339290</v>
      </c>
    </row>
    <row r="47" spans="1:11" x14ac:dyDescent="0.25">
      <c r="A47" s="79" t="s">
        <v>52</v>
      </c>
      <c r="B47" s="53">
        <v>602</v>
      </c>
      <c r="C47" s="78" t="s">
        <v>25</v>
      </c>
      <c r="D47" s="53">
        <v>31</v>
      </c>
      <c r="E47" s="115">
        <v>11</v>
      </c>
      <c r="F47" s="52"/>
      <c r="G47" s="53"/>
      <c r="H47" s="143">
        <v>520000</v>
      </c>
      <c r="I47" s="136">
        <v>520000</v>
      </c>
      <c r="J47" s="145">
        <v>520000</v>
      </c>
    </row>
    <row r="48" spans="1:11" x14ac:dyDescent="0.25">
      <c r="A48" s="79" t="s">
        <v>53</v>
      </c>
      <c r="B48" s="53">
        <v>662</v>
      </c>
      <c r="C48" s="78" t="s">
        <v>25</v>
      </c>
      <c r="D48" s="53">
        <v>31</v>
      </c>
      <c r="E48" s="115">
        <v>11</v>
      </c>
      <c r="F48" s="52"/>
      <c r="G48" s="53"/>
      <c r="H48" s="134">
        <v>1000</v>
      </c>
      <c r="I48" s="136">
        <v>1000</v>
      </c>
      <c r="J48" s="136">
        <v>1000</v>
      </c>
    </row>
    <row r="49" spans="1:12" x14ac:dyDescent="0.25">
      <c r="A49" s="173" t="s">
        <v>110</v>
      </c>
      <c r="B49" s="67">
        <v>648</v>
      </c>
      <c r="C49" s="174" t="s">
        <v>25</v>
      </c>
      <c r="D49" s="67">
        <v>31</v>
      </c>
      <c r="E49" s="175">
        <v>11</v>
      </c>
      <c r="F49" s="66"/>
      <c r="G49" s="67"/>
      <c r="H49" s="162">
        <v>0</v>
      </c>
      <c r="I49" s="136">
        <v>0</v>
      </c>
      <c r="J49" s="163">
        <v>150000</v>
      </c>
    </row>
    <row r="50" spans="1:12" x14ac:dyDescent="0.25">
      <c r="A50" s="173" t="s">
        <v>105</v>
      </c>
      <c r="B50" s="67">
        <v>672</v>
      </c>
      <c r="C50" s="174" t="s">
        <v>106</v>
      </c>
      <c r="D50" s="67">
        <v>31</v>
      </c>
      <c r="E50" s="175">
        <v>11</v>
      </c>
      <c r="F50" s="66"/>
      <c r="G50" s="67"/>
      <c r="H50" s="162">
        <v>0</v>
      </c>
      <c r="I50" s="136">
        <v>0</v>
      </c>
      <c r="J50" s="163">
        <v>30000</v>
      </c>
    </row>
    <row r="51" spans="1:12" ht="15.75" thickBot="1" x14ac:dyDescent="0.3">
      <c r="A51" s="116" t="s">
        <v>54</v>
      </c>
      <c r="B51" s="90">
        <v>672</v>
      </c>
      <c r="C51" s="117" t="s">
        <v>48</v>
      </c>
      <c r="D51" s="90">
        <v>31</v>
      </c>
      <c r="E51" s="118">
        <v>11</v>
      </c>
      <c r="F51" s="89"/>
      <c r="G51" s="90"/>
      <c r="H51" s="138">
        <v>850000</v>
      </c>
      <c r="I51" s="154">
        <v>850000</v>
      </c>
      <c r="J51" s="140">
        <v>870000</v>
      </c>
      <c r="K51" s="172"/>
    </row>
    <row r="52" spans="1:12" ht="16.5" thickBot="1" x14ac:dyDescent="0.3">
      <c r="A52" s="101" t="s">
        <v>55</v>
      </c>
      <c r="B52" s="102"/>
      <c r="C52" s="119"/>
      <c r="D52" s="104"/>
      <c r="E52" s="105"/>
      <c r="F52" s="106"/>
      <c r="G52" s="107"/>
      <c r="H52" s="149">
        <f>SUM(H46:H51)</f>
        <v>1769190</v>
      </c>
      <c r="I52" s="155">
        <f>SUM(I46:I51)</f>
        <v>1769190</v>
      </c>
      <c r="J52" s="149">
        <f>J46+J47+J48+J50+J51+J49</f>
        <v>1910290</v>
      </c>
      <c r="L52" s="172"/>
    </row>
    <row r="53" spans="1:12" ht="16.5" thickBot="1" x14ac:dyDescent="0.3">
      <c r="A53" s="120" t="s">
        <v>56</v>
      </c>
      <c r="B53" s="121"/>
      <c r="C53" s="122"/>
      <c r="D53" s="123"/>
      <c r="E53" s="124"/>
      <c r="F53" s="125"/>
      <c r="G53" s="126"/>
      <c r="H53" s="9">
        <f>H43-H52</f>
        <v>0</v>
      </c>
      <c r="I53" s="9">
        <f>I43-I52</f>
        <v>0</v>
      </c>
      <c r="J53" s="10">
        <f>J43-J52</f>
        <v>0</v>
      </c>
      <c r="L53" s="172"/>
    </row>
    <row r="54" spans="1:12" x14ac:dyDescent="0.25">
      <c r="A54" s="127"/>
      <c r="B54" s="11"/>
      <c r="C54" s="11"/>
      <c r="D54" s="11"/>
      <c r="E54" s="11"/>
      <c r="F54" s="11"/>
      <c r="G54" s="11"/>
      <c r="H54" s="11"/>
      <c r="I54" s="11"/>
      <c r="J54" s="12"/>
    </row>
    <row r="55" spans="1:12" x14ac:dyDescent="0.25">
      <c r="A55" s="11" t="s">
        <v>57</v>
      </c>
      <c r="B55" s="11"/>
      <c r="C55" s="128"/>
      <c r="D55" s="128"/>
      <c r="E55" s="11"/>
      <c r="F55" s="11"/>
      <c r="G55" s="11"/>
      <c r="H55" s="11"/>
      <c r="I55" s="11"/>
      <c r="J55" s="11"/>
    </row>
    <row r="56" spans="1:12" x14ac:dyDescent="0.25">
      <c r="A56" s="11" t="s">
        <v>63</v>
      </c>
      <c r="B56" s="11" t="s">
        <v>91</v>
      </c>
      <c r="C56" s="11"/>
      <c r="D56" s="11"/>
      <c r="E56" s="11"/>
      <c r="F56" s="11"/>
      <c r="G56" s="11"/>
      <c r="H56" s="11"/>
      <c r="I56" s="11"/>
      <c r="J56" s="11"/>
    </row>
    <row r="57" spans="1:12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2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2" x14ac:dyDescent="0.25">
      <c r="A59" s="159" t="s">
        <v>58</v>
      </c>
      <c r="B59" s="11" t="s">
        <v>91</v>
      </c>
      <c r="C59" s="159"/>
      <c r="D59" s="159"/>
      <c r="E59" s="159"/>
      <c r="F59" s="159"/>
      <c r="G59" s="159"/>
      <c r="H59" s="159"/>
      <c r="I59" s="20"/>
      <c r="J59" s="20"/>
    </row>
    <row r="60" spans="1:12" x14ac:dyDescent="0.25">
      <c r="A60" s="159" t="s">
        <v>62</v>
      </c>
      <c r="B60" s="159"/>
      <c r="C60" s="159"/>
      <c r="D60" s="159"/>
      <c r="E60" s="159"/>
      <c r="F60" s="159"/>
      <c r="G60" s="159"/>
      <c r="H60" s="159"/>
      <c r="I60" s="20"/>
      <c r="J60" s="20"/>
    </row>
    <row r="61" spans="1:12" x14ac:dyDescent="0.25">
      <c r="A61" s="159" t="s">
        <v>92</v>
      </c>
      <c r="B61" s="159"/>
      <c r="C61" s="159"/>
      <c r="D61" s="159"/>
      <c r="E61" s="159"/>
      <c r="F61" s="159"/>
      <c r="G61" s="159"/>
      <c r="H61" s="159"/>
    </row>
    <row r="62" spans="1:12" x14ac:dyDescent="0.25">
      <c r="A62" s="159"/>
      <c r="B62" s="159"/>
      <c r="C62" s="159"/>
      <c r="D62" s="159"/>
      <c r="E62" s="159"/>
      <c r="F62" s="159"/>
      <c r="G62" s="159"/>
      <c r="H62" s="159"/>
    </row>
    <row r="63" spans="1:12" ht="15.75" thickBot="1" x14ac:dyDescent="0.3"/>
    <row r="64" spans="1:12" x14ac:dyDescent="0.25">
      <c r="A64" s="192" t="s">
        <v>68</v>
      </c>
      <c r="B64" s="193"/>
      <c r="C64" s="193"/>
      <c r="D64" s="193"/>
      <c r="E64" s="193"/>
      <c r="F64" s="193"/>
      <c r="G64" s="194"/>
      <c r="H64" s="166">
        <f>H65+H66</f>
        <v>62345</v>
      </c>
    </row>
    <row r="65" spans="1:8" x14ac:dyDescent="0.25">
      <c r="A65" s="201" t="s">
        <v>107</v>
      </c>
      <c r="B65" s="202"/>
      <c r="C65" s="202"/>
      <c r="D65" s="202"/>
      <c r="E65" s="202"/>
      <c r="F65" s="202"/>
      <c r="G65" s="202"/>
      <c r="H65" s="176">
        <v>22345</v>
      </c>
    </row>
    <row r="66" spans="1:8" ht="15.75" thickBot="1" x14ac:dyDescent="0.3">
      <c r="A66" s="203" t="s">
        <v>69</v>
      </c>
      <c r="B66" s="204"/>
      <c r="C66" s="204"/>
      <c r="D66" s="204"/>
      <c r="E66" s="204"/>
      <c r="F66" s="204"/>
      <c r="G66" s="204"/>
      <c r="H66" s="168">
        <v>40000</v>
      </c>
    </row>
    <row r="67" spans="1:8" ht="15.75" thickBot="1" x14ac:dyDescent="0.3">
      <c r="A67" s="198"/>
      <c r="B67" s="199"/>
      <c r="C67" s="199"/>
      <c r="D67" s="199"/>
      <c r="E67" s="199"/>
      <c r="F67" s="199"/>
      <c r="G67" s="199"/>
      <c r="H67" s="200"/>
    </row>
    <row r="68" spans="1:8" x14ac:dyDescent="0.25">
      <c r="A68" s="195" t="s">
        <v>70</v>
      </c>
      <c r="B68" s="196"/>
      <c r="C68" s="196"/>
      <c r="D68" s="196"/>
      <c r="E68" s="196"/>
      <c r="F68" s="196"/>
      <c r="G68" s="197"/>
      <c r="H68" s="166">
        <f>SUM(H69:H79)</f>
        <v>294945</v>
      </c>
    </row>
    <row r="69" spans="1:8" x14ac:dyDescent="0.25">
      <c r="A69" s="201" t="s">
        <v>81</v>
      </c>
      <c r="B69" s="202"/>
      <c r="C69" s="202"/>
      <c r="D69" s="202"/>
      <c r="E69" s="202"/>
      <c r="F69" s="202"/>
      <c r="G69" s="202"/>
      <c r="H69" s="167">
        <v>5800</v>
      </c>
    </row>
    <row r="70" spans="1:8" x14ac:dyDescent="0.25">
      <c r="A70" s="201" t="s">
        <v>71</v>
      </c>
      <c r="B70" s="202"/>
      <c r="C70" s="202"/>
      <c r="D70" s="202"/>
      <c r="E70" s="202"/>
      <c r="F70" s="202"/>
      <c r="G70" s="202"/>
      <c r="H70" s="167">
        <v>18000</v>
      </c>
    </row>
    <row r="71" spans="1:8" x14ac:dyDescent="0.25">
      <c r="A71" s="177" t="s">
        <v>84</v>
      </c>
      <c r="B71" s="178"/>
      <c r="C71" s="178"/>
      <c r="D71" s="178"/>
      <c r="E71" s="178"/>
      <c r="F71" s="178"/>
      <c r="G71" s="179"/>
      <c r="H71" s="167">
        <v>19000</v>
      </c>
    </row>
    <row r="72" spans="1:8" x14ac:dyDescent="0.25">
      <c r="A72" s="201" t="s">
        <v>72</v>
      </c>
      <c r="B72" s="202"/>
      <c r="C72" s="202"/>
      <c r="D72" s="202"/>
      <c r="E72" s="202"/>
      <c r="F72" s="202"/>
      <c r="G72" s="202"/>
      <c r="H72" s="167">
        <f>H88</f>
        <v>31400</v>
      </c>
    </row>
    <row r="73" spans="1:8" x14ac:dyDescent="0.25">
      <c r="A73" s="201" t="s">
        <v>83</v>
      </c>
      <c r="B73" s="202"/>
      <c r="C73" s="202"/>
      <c r="D73" s="202"/>
      <c r="E73" s="202"/>
      <c r="F73" s="202"/>
      <c r="G73" s="202"/>
      <c r="H73" s="169">
        <v>18000</v>
      </c>
    </row>
    <row r="74" spans="1:8" x14ac:dyDescent="0.25">
      <c r="A74" s="201" t="s">
        <v>74</v>
      </c>
      <c r="B74" s="202"/>
      <c r="C74" s="202"/>
      <c r="D74" s="202"/>
      <c r="E74" s="202"/>
      <c r="F74" s="202"/>
      <c r="G74" s="202"/>
      <c r="H74" s="169">
        <v>10000</v>
      </c>
    </row>
    <row r="75" spans="1:8" x14ac:dyDescent="0.25">
      <c r="A75" s="177" t="s">
        <v>82</v>
      </c>
      <c r="B75" s="178"/>
      <c r="C75" s="178"/>
      <c r="D75" s="178"/>
      <c r="E75" s="178"/>
      <c r="F75" s="178"/>
      <c r="G75" s="179"/>
      <c r="H75" s="169">
        <v>17000</v>
      </c>
    </row>
    <row r="76" spans="1:8" x14ac:dyDescent="0.25">
      <c r="A76" s="201" t="s">
        <v>75</v>
      </c>
      <c r="B76" s="202"/>
      <c r="C76" s="202"/>
      <c r="D76" s="202"/>
      <c r="E76" s="202"/>
      <c r="F76" s="202"/>
      <c r="G76" s="202"/>
      <c r="H76" s="169">
        <v>6000</v>
      </c>
    </row>
    <row r="77" spans="1:8" x14ac:dyDescent="0.25">
      <c r="A77" s="201" t="s">
        <v>73</v>
      </c>
      <c r="B77" s="202"/>
      <c r="C77" s="202"/>
      <c r="D77" s="202"/>
      <c r="E77" s="202"/>
      <c r="F77" s="202"/>
      <c r="G77" s="202"/>
      <c r="H77" s="169">
        <v>2500</v>
      </c>
    </row>
    <row r="78" spans="1:8" x14ac:dyDescent="0.25">
      <c r="A78" s="201" t="s">
        <v>76</v>
      </c>
      <c r="B78" s="202"/>
      <c r="C78" s="202"/>
      <c r="D78" s="202"/>
      <c r="E78" s="202"/>
      <c r="F78" s="202"/>
      <c r="G78" s="202"/>
      <c r="H78" s="167">
        <v>102245</v>
      </c>
    </row>
    <row r="79" spans="1:8" x14ac:dyDescent="0.25">
      <c r="A79" s="201" t="s">
        <v>77</v>
      </c>
      <c r="B79" s="202"/>
      <c r="C79" s="202"/>
      <c r="D79" s="202"/>
      <c r="E79" s="202"/>
      <c r="F79" s="202"/>
      <c r="G79" s="202"/>
      <c r="H79" s="167">
        <v>65000</v>
      </c>
    </row>
    <row r="80" spans="1:8" x14ac:dyDescent="0.25">
      <c r="A80" s="198"/>
      <c r="B80" s="199"/>
      <c r="C80" s="199"/>
      <c r="D80" s="199"/>
      <c r="E80" s="199"/>
      <c r="F80" s="199"/>
      <c r="G80" s="199"/>
      <c r="H80" s="200"/>
    </row>
    <row r="81" spans="1:8" x14ac:dyDescent="0.25">
      <c r="A81" s="195" t="s">
        <v>78</v>
      </c>
      <c r="B81" s="196"/>
      <c r="C81" s="196"/>
      <c r="D81" s="196"/>
      <c r="E81" s="196"/>
      <c r="F81" s="196"/>
      <c r="G81" s="197"/>
      <c r="H81" s="166">
        <f>SUM(H82:H86)</f>
        <v>65600</v>
      </c>
    </row>
    <row r="82" spans="1:8" x14ac:dyDescent="0.25">
      <c r="A82" s="206" t="s">
        <v>95</v>
      </c>
      <c r="B82" s="207"/>
      <c r="C82" s="207"/>
      <c r="D82" s="207"/>
      <c r="E82" s="207"/>
      <c r="F82" s="207"/>
      <c r="G82" s="207"/>
      <c r="H82" s="167">
        <v>15600</v>
      </c>
    </row>
    <row r="83" spans="1:8" x14ac:dyDescent="0.25">
      <c r="A83" s="180" t="s">
        <v>108</v>
      </c>
      <c r="B83" s="181"/>
      <c r="C83" s="181"/>
      <c r="D83" s="181"/>
      <c r="E83" s="181"/>
      <c r="F83" s="181"/>
      <c r="G83" s="181"/>
      <c r="H83" s="167">
        <v>10000</v>
      </c>
    </row>
    <row r="84" spans="1:8" x14ac:dyDescent="0.25">
      <c r="A84" s="180" t="s">
        <v>109</v>
      </c>
      <c r="B84" s="181"/>
      <c r="C84" s="181"/>
      <c r="D84" s="181"/>
      <c r="E84" s="181"/>
      <c r="F84" s="181"/>
      <c r="G84" s="181"/>
      <c r="H84" s="167">
        <v>15000</v>
      </c>
    </row>
    <row r="85" spans="1:8" x14ac:dyDescent="0.25">
      <c r="A85" s="180" t="s">
        <v>96</v>
      </c>
      <c r="B85" s="181"/>
      <c r="C85" s="181"/>
      <c r="D85" s="181"/>
      <c r="E85" s="181"/>
      <c r="F85" s="181"/>
      <c r="G85" s="181"/>
      <c r="H85" s="167">
        <v>5000</v>
      </c>
    </row>
    <row r="86" spans="1:8" x14ac:dyDescent="0.25">
      <c r="A86" s="184" t="s">
        <v>97</v>
      </c>
      <c r="B86" s="185"/>
      <c r="C86" s="185"/>
      <c r="D86" s="185"/>
      <c r="E86" s="185"/>
      <c r="F86" s="185"/>
      <c r="G86" s="185"/>
      <c r="H86" s="168">
        <v>20000</v>
      </c>
    </row>
    <row r="87" spans="1:8" ht="15.75" thickBot="1" x14ac:dyDescent="0.3">
      <c r="A87" s="205"/>
      <c r="B87" s="205"/>
      <c r="C87" s="205"/>
      <c r="D87" s="205"/>
      <c r="E87" s="205"/>
      <c r="F87" s="205"/>
      <c r="G87" s="205"/>
    </row>
    <row r="88" spans="1:8" x14ac:dyDescent="0.25">
      <c r="A88" s="182" t="s">
        <v>85</v>
      </c>
      <c r="B88" s="183"/>
      <c r="C88" s="183"/>
      <c r="D88" s="183"/>
      <c r="E88" s="183"/>
      <c r="F88" s="183"/>
      <c r="G88" s="183"/>
      <c r="H88" s="166">
        <f>SUM(H89:H94)</f>
        <v>31400</v>
      </c>
    </row>
    <row r="89" spans="1:8" x14ac:dyDescent="0.25">
      <c r="A89" s="180" t="s">
        <v>86</v>
      </c>
      <c r="B89" s="181"/>
      <c r="C89" s="181"/>
      <c r="D89" s="181"/>
      <c r="E89" s="181"/>
      <c r="F89" s="181"/>
      <c r="G89" s="181"/>
      <c r="H89" s="169">
        <v>5000</v>
      </c>
    </row>
    <row r="90" spans="1:8" x14ac:dyDescent="0.25">
      <c r="A90" s="180" t="s">
        <v>87</v>
      </c>
      <c r="B90" s="181"/>
      <c r="C90" s="181"/>
      <c r="D90" s="181"/>
      <c r="E90" s="181"/>
      <c r="F90" s="181"/>
      <c r="G90" s="181"/>
      <c r="H90" s="169">
        <v>900</v>
      </c>
    </row>
    <row r="91" spans="1:8" x14ac:dyDescent="0.25">
      <c r="A91" s="180" t="s">
        <v>88</v>
      </c>
      <c r="B91" s="181"/>
      <c r="C91" s="181"/>
      <c r="D91" s="181"/>
      <c r="E91" s="181"/>
      <c r="F91" s="181"/>
      <c r="G91" s="181"/>
      <c r="H91" s="169">
        <v>6000</v>
      </c>
    </row>
    <row r="92" spans="1:8" x14ac:dyDescent="0.25">
      <c r="A92" s="180" t="s">
        <v>89</v>
      </c>
      <c r="B92" s="181"/>
      <c r="C92" s="181"/>
      <c r="D92" s="181"/>
      <c r="E92" s="181"/>
      <c r="F92" s="181"/>
      <c r="G92" s="181"/>
      <c r="H92" s="169">
        <v>9000</v>
      </c>
    </row>
    <row r="93" spans="1:8" x14ac:dyDescent="0.25">
      <c r="A93" s="180" t="s">
        <v>26</v>
      </c>
      <c r="B93" s="181"/>
      <c r="C93" s="181"/>
      <c r="D93" s="181"/>
      <c r="E93" s="181"/>
      <c r="F93" s="181"/>
      <c r="G93" s="181"/>
      <c r="H93" s="169">
        <v>8000</v>
      </c>
    </row>
    <row r="94" spans="1:8" ht="15.75" thickBot="1" x14ac:dyDescent="0.3">
      <c r="A94" s="184" t="s">
        <v>90</v>
      </c>
      <c r="B94" s="185"/>
      <c r="C94" s="185"/>
      <c r="D94" s="185"/>
      <c r="E94" s="185"/>
      <c r="F94" s="185"/>
      <c r="G94" s="185"/>
      <c r="H94" s="170">
        <v>2500</v>
      </c>
    </row>
    <row r="95" spans="1:8" x14ac:dyDescent="0.25">
      <c r="A95" s="186"/>
      <c r="B95" s="186"/>
      <c r="C95" s="186"/>
      <c r="D95" s="186"/>
      <c r="E95" s="186"/>
      <c r="F95" s="186"/>
      <c r="G95" s="186"/>
    </row>
    <row r="96" spans="1:8" x14ac:dyDescent="0.25">
      <c r="A96" s="182" t="s">
        <v>98</v>
      </c>
      <c r="B96" s="183"/>
      <c r="C96" s="183"/>
      <c r="D96" s="183"/>
      <c r="E96" s="183"/>
      <c r="F96" s="183"/>
      <c r="G96" s="183"/>
      <c r="H96" s="166">
        <f>SUM(H97:H100)</f>
        <v>40000</v>
      </c>
    </row>
    <row r="97" spans="1:8" x14ac:dyDescent="0.25">
      <c r="A97" s="187" t="s">
        <v>99</v>
      </c>
      <c r="B97" s="188"/>
      <c r="C97" s="188"/>
      <c r="D97" s="188"/>
      <c r="E97" s="188"/>
      <c r="F97" s="188"/>
      <c r="G97" s="188"/>
      <c r="H97" s="169">
        <v>15000</v>
      </c>
    </row>
    <row r="98" spans="1:8" x14ac:dyDescent="0.25">
      <c r="A98" s="180" t="s">
        <v>100</v>
      </c>
      <c r="B98" s="181"/>
      <c r="C98" s="181"/>
      <c r="D98" s="181"/>
      <c r="E98" s="181"/>
      <c r="F98" s="181"/>
      <c r="G98" s="181"/>
      <c r="H98" s="169">
        <v>15000</v>
      </c>
    </row>
    <row r="99" spans="1:8" x14ac:dyDescent="0.25">
      <c r="A99" s="189" t="s">
        <v>101</v>
      </c>
      <c r="B99" s="190"/>
      <c r="C99" s="190"/>
      <c r="D99" s="190"/>
      <c r="E99" s="190"/>
      <c r="F99" s="190"/>
      <c r="G99" s="191"/>
      <c r="H99" s="169">
        <v>10000</v>
      </c>
    </row>
    <row r="100" spans="1:8" ht="15.75" thickBot="1" x14ac:dyDescent="0.3">
      <c r="A100" s="208"/>
      <c r="B100" s="209"/>
      <c r="C100" s="209"/>
      <c r="D100" s="209"/>
      <c r="E100" s="209"/>
      <c r="F100" s="209"/>
      <c r="G100" s="209"/>
      <c r="H100" s="170"/>
    </row>
    <row r="101" spans="1:8" x14ac:dyDescent="0.25">
      <c r="A101" s="210"/>
      <c r="B101" s="210"/>
      <c r="C101" s="210"/>
      <c r="D101" s="210"/>
      <c r="E101" s="210"/>
      <c r="F101" s="210"/>
      <c r="G101" s="210"/>
      <c r="H101" s="171"/>
    </row>
    <row r="102" spans="1:8" x14ac:dyDescent="0.25">
      <c r="A102" s="210"/>
      <c r="B102" s="210"/>
      <c r="C102" s="210"/>
      <c r="D102" s="210"/>
      <c r="E102" s="210"/>
      <c r="F102" s="210"/>
      <c r="G102" s="210"/>
      <c r="H102" s="171"/>
    </row>
    <row r="103" spans="1:8" x14ac:dyDescent="0.25">
      <c r="A103" s="210"/>
      <c r="B103" s="210"/>
      <c r="C103" s="210"/>
      <c r="D103" s="210"/>
      <c r="E103" s="210"/>
      <c r="F103" s="210"/>
      <c r="G103" s="210"/>
      <c r="H103" s="171"/>
    </row>
    <row r="104" spans="1:8" x14ac:dyDescent="0.25">
      <c r="A104" s="210"/>
      <c r="B104" s="210"/>
      <c r="C104" s="210"/>
      <c r="D104" s="210"/>
      <c r="E104" s="210"/>
      <c r="F104" s="210"/>
      <c r="G104" s="210"/>
      <c r="H104" s="171"/>
    </row>
    <row r="105" spans="1:8" x14ac:dyDescent="0.25">
      <c r="A105" s="210"/>
      <c r="B105" s="210"/>
      <c r="C105" s="210"/>
      <c r="D105" s="210"/>
      <c r="E105" s="210"/>
      <c r="F105" s="210"/>
      <c r="G105" s="210"/>
      <c r="H105" s="171"/>
    </row>
    <row r="106" spans="1:8" x14ac:dyDescent="0.25">
      <c r="A106" s="210"/>
      <c r="B106" s="210"/>
      <c r="C106" s="210"/>
      <c r="D106" s="210"/>
      <c r="E106" s="210"/>
      <c r="F106" s="210"/>
      <c r="G106" s="210"/>
      <c r="H106" s="171"/>
    </row>
    <row r="107" spans="1:8" x14ac:dyDescent="0.25">
      <c r="A107" s="210"/>
      <c r="B107" s="210"/>
      <c r="C107" s="210"/>
      <c r="D107" s="210"/>
      <c r="E107" s="210"/>
      <c r="F107" s="210"/>
      <c r="G107" s="210"/>
      <c r="H107" s="171"/>
    </row>
    <row r="108" spans="1:8" x14ac:dyDescent="0.25">
      <c r="A108" s="210"/>
      <c r="B108" s="210"/>
      <c r="C108" s="210"/>
      <c r="D108" s="210"/>
      <c r="E108" s="210"/>
      <c r="F108" s="210"/>
      <c r="G108" s="210"/>
      <c r="H108" s="171"/>
    </row>
  </sheetData>
  <mergeCells count="45">
    <mergeCell ref="A105:G105"/>
    <mergeCell ref="A106:G106"/>
    <mergeCell ref="A107:G107"/>
    <mergeCell ref="A108:G108"/>
    <mergeCell ref="A86:G86"/>
    <mergeCell ref="A100:G100"/>
    <mergeCell ref="A101:G101"/>
    <mergeCell ref="A102:G102"/>
    <mergeCell ref="A103:G103"/>
    <mergeCell ref="A104:G104"/>
    <mergeCell ref="A64:G64"/>
    <mergeCell ref="A68:G68"/>
    <mergeCell ref="A67:H67"/>
    <mergeCell ref="A81:G81"/>
    <mergeCell ref="A80:H80"/>
    <mergeCell ref="A78:G78"/>
    <mergeCell ref="A79:G79"/>
    <mergeCell ref="A70:G70"/>
    <mergeCell ref="A72:G72"/>
    <mergeCell ref="A73:G73"/>
    <mergeCell ref="A74:G74"/>
    <mergeCell ref="A76:G76"/>
    <mergeCell ref="A65:G65"/>
    <mergeCell ref="A77:G77"/>
    <mergeCell ref="A66:G66"/>
    <mergeCell ref="A69:G69"/>
    <mergeCell ref="A94:G94"/>
    <mergeCell ref="A95:G95"/>
    <mergeCell ref="A97:G97"/>
    <mergeCell ref="A98:G98"/>
    <mergeCell ref="A99:G99"/>
    <mergeCell ref="A96:G96"/>
    <mergeCell ref="A89:G89"/>
    <mergeCell ref="A90:G90"/>
    <mergeCell ref="A91:G91"/>
    <mergeCell ref="A92:G92"/>
    <mergeCell ref="A93:G93"/>
    <mergeCell ref="A75:G75"/>
    <mergeCell ref="A71:G71"/>
    <mergeCell ref="A83:G83"/>
    <mergeCell ref="A84:G84"/>
    <mergeCell ref="A88:G88"/>
    <mergeCell ref="A87:G87"/>
    <mergeCell ref="A82:G82"/>
    <mergeCell ref="A85:G85"/>
  </mergeCells>
  <pageMargins left="0.98425196850393704" right="0.98425196850393704" top="0.78740157480314965" bottom="0.78740157480314965" header="0.31496062992125984" footer="0.31496062992125984"/>
  <pageSetup paperSize="9" scale="85" orientation="portrait" horizontalDpi="300" verticalDpi="300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Piknová Jana (ÚMČ Praha 21)</dc:creator>
  <cp:lastModifiedBy>Lenovo</cp:lastModifiedBy>
  <cp:revision/>
  <cp:lastPrinted>2021-09-27T13:50:17Z</cp:lastPrinted>
  <dcterms:created xsi:type="dcterms:W3CDTF">2016-09-19T09:51:59Z</dcterms:created>
  <dcterms:modified xsi:type="dcterms:W3CDTF">2022-08-26T08:39:49Z</dcterms:modified>
</cp:coreProperties>
</file>